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esktop Data\RIL 4th Week\"/>
    </mc:Choice>
  </mc:AlternateContent>
  <xr:revisionPtr revIDLastSave="0" documentId="8_{B473416F-2EFF-43B0-B3BE-4EB36C857663}" xr6:coauthVersionLast="47" xr6:coauthVersionMax="47" xr10:uidLastSave="{00000000-0000-0000-0000-000000000000}"/>
  <bookViews>
    <workbookView xWindow="-120" yWindow="-120" windowWidth="20730" windowHeight="11160" tabRatio="889" activeTab="3" xr2:uid="{6054313A-0119-4C57-82E1-7B0A7536E1B8}"/>
  </bookViews>
  <sheets>
    <sheet name="Coverpage" sheetId="41" r:id="rId1"/>
    <sheet name=" Capacity by Company" sheetId="9" r:id="rId2"/>
    <sheet name="Production by Company" sheetId="38" r:id="rId3"/>
    <sheet name=" Demand-Supply Gap" sheetId="1" r:id="rId4"/>
    <sheet name="Demand by Segments " sheetId="51" r:id="rId5"/>
    <sheet name="Global Market" sheetId="52" r:id="rId6"/>
    <sheet name="Operating Efficiency" sheetId="17" state="hidden" r:id="rId7"/>
  </sheets>
  <definedNames>
    <definedName name="_xlnm._FilterDatabase" localSheetId="1" hidden="1">' Capacity by Company'!$A$1:$Q$7</definedName>
    <definedName name="_xlnm._FilterDatabase" localSheetId="3" hidden="1">' Demand-Supply Gap'!$A$1:$S$9</definedName>
    <definedName name="_xlnm._FilterDatabase" localSheetId="2" hidden="1">'Production by Company'!$A$1:$R$1</definedName>
    <definedName name="_Hlk86412260" localSheetId="5">'Global Market'!$A$1</definedName>
    <definedName name="a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7" i="38" l="1"/>
  <c r="E7" i="38"/>
  <c r="F7" i="38"/>
  <c r="G7" i="38"/>
  <c r="H7" i="38"/>
  <c r="I7" i="38"/>
  <c r="J7" i="38"/>
  <c r="K7" i="38"/>
  <c r="L7" i="38"/>
  <c r="M7" i="38"/>
  <c r="N7" i="38"/>
  <c r="O7" i="38"/>
  <c r="P7" i="38"/>
  <c r="Q7" i="38"/>
  <c r="C7" i="38"/>
  <c r="D7" i="9"/>
  <c r="E7" i="9"/>
  <c r="F7" i="9"/>
  <c r="G7" i="9"/>
  <c r="H7" i="9"/>
  <c r="I7" i="9"/>
  <c r="J7" i="9"/>
  <c r="K7" i="9"/>
  <c r="L7" i="9"/>
  <c r="M7" i="9"/>
  <c r="N7" i="9"/>
  <c r="O7" i="9"/>
  <c r="P7" i="9"/>
  <c r="Q7" i="9"/>
  <c r="C7" i="9"/>
  <c r="S14" i="1"/>
  <c r="S12" i="1"/>
  <c r="R7" i="1"/>
  <c r="S7" i="1"/>
</calcChain>
</file>

<file path=xl/sharedStrings.xml><?xml version="1.0" encoding="utf-8"?>
<sst xmlns="http://schemas.openxmlformats.org/spreadsheetml/2006/main" count="211" uniqueCount="86">
  <si>
    <t>Producer</t>
  </si>
  <si>
    <t>2020F</t>
  </si>
  <si>
    <t>2021F</t>
  </si>
  <si>
    <t>2022F</t>
  </si>
  <si>
    <t>2023F</t>
  </si>
  <si>
    <t>2024F</t>
  </si>
  <si>
    <t>2025F</t>
  </si>
  <si>
    <t>2026F</t>
  </si>
  <si>
    <t>2027F</t>
  </si>
  <si>
    <t>2028F</t>
  </si>
  <si>
    <t>2029F</t>
  </si>
  <si>
    <t>2019E</t>
  </si>
  <si>
    <t>Others</t>
  </si>
  <si>
    <t xml:space="preserve">Gujarat Narmada Valley Fertilizers and Chemicals Ltd </t>
  </si>
  <si>
    <t>Country</t>
  </si>
  <si>
    <t>2030F</t>
  </si>
  <si>
    <t>Assam Petro-Chemicals Ltd</t>
  </si>
  <si>
    <t xml:space="preserve">Rashtriya Chemicals &amp; Fertilizers  </t>
  </si>
  <si>
    <t>National Fertilizers Ltd</t>
  </si>
  <si>
    <t>Deepak Fertilizer &amp; Chemicals Ltd</t>
  </si>
  <si>
    <t>Operating Efficiency  (%)</t>
  </si>
  <si>
    <t>India Naphtha Operating Efficiency (%)</t>
  </si>
  <si>
    <t>Inventory (Thousand Tonnes)</t>
  </si>
  <si>
    <t>Company</t>
  </si>
  <si>
    <t>2021E</t>
  </si>
  <si>
    <t>Asia Pacific</t>
  </si>
  <si>
    <t>India</t>
  </si>
  <si>
    <t>North America</t>
  </si>
  <si>
    <t>Europe</t>
  </si>
  <si>
    <t>South America</t>
  </si>
  <si>
    <t>Capacity (Thousand Tonnes)</t>
  </si>
  <si>
    <t>Production(Thousand Tonnes)</t>
  </si>
  <si>
    <t>Import (Thousand Tonnes)</t>
  </si>
  <si>
    <t>Export (Thousand Tonnes)</t>
  </si>
  <si>
    <t>Global</t>
  </si>
  <si>
    <t>Total</t>
  </si>
  <si>
    <t>Epoxy Resins Demand (Y-O-Y, %)</t>
  </si>
  <si>
    <t>Epoxy Resins Demand-Supply Gap (Thousand Tonnes)</t>
  </si>
  <si>
    <t>Paints &amp; Coatings</t>
  </si>
  <si>
    <t>Electrical &amp; Electronics</t>
  </si>
  <si>
    <t>Adhesives</t>
  </si>
  <si>
    <t>Atul Ltd.</t>
  </si>
  <si>
    <t>Grasim Industries Ltd.</t>
  </si>
  <si>
    <t>Liquid</t>
  </si>
  <si>
    <t>Semi-Solid</t>
  </si>
  <si>
    <t>Solid</t>
  </si>
  <si>
    <t>Meghmani Finechem Ltd</t>
  </si>
  <si>
    <t>Domestic Consumption(Thousand Tonnes) Optimistic</t>
  </si>
  <si>
    <t>Domestic Consumption(Thousand Tonnes) Realistic</t>
  </si>
  <si>
    <t>Domestic Consumption(Thousand Tonnes) Pessimistic</t>
  </si>
  <si>
    <t>Construction</t>
  </si>
  <si>
    <t xml:space="preserve">Composite Materials </t>
  </si>
  <si>
    <t>Kukdo Chemical India Private Limited</t>
  </si>
  <si>
    <t>Middle East and Africa</t>
  </si>
  <si>
    <t>Hindusthan Specialty Chemicals Ltd</t>
  </si>
  <si>
    <t>Bisphenol A Based Resin</t>
  </si>
  <si>
    <t>Bisphenol F Based Resin</t>
  </si>
  <si>
    <t>Epoxy Phenol Novolac Based Resin</t>
  </si>
  <si>
    <t>Cycloaliphatic Epoxy Based Resin</t>
  </si>
  <si>
    <t>FY 2016</t>
  </si>
  <si>
    <t>FY 2017</t>
  </si>
  <si>
    <t>FY 2018</t>
  </si>
  <si>
    <t>FY 2019</t>
  </si>
  <si>
    <t>FY 2020</t>
  </si>
  <si>
    <t>FY 2021</t>
  </si>
  <si>
    <t>FY 2022</t>
  </si>
  <si>
    <t>FY 2024F</t>
  </si>
  <si>
    <t>FY 2025F</t>
  </si>
  <si>
    <t>FY 2026F</t>
  </si>
  <si>
    <t>FY 2027F</t>
  </si>
  <si>
    <t>FY 2028F</t>
  </si>
  <si>
    <t>FY 2029F</t>
  </si>
  <si>
    <t>FY 2030F</t>
  </si>
  <si>
    <t xml:space="preserve">Direct </t>
  </si>
  <si>
    <t xml:space="preserve">Indirect </t>
  </si>
  <si>
    <t xml:space="preserve"> Demand By Application</t>
  </si>
  <si>
    <t>Demand By Grade</t>
  </si>
  <si>
    <t xml:space="preserve"> Demand By Type</t>
  </si>
  <si>
    <t>FY 2023E</t>
  </si>
  <si>
    <t>Demand By Sales Channel</t>
  </si>
  <si>
    <t>CAGR FY 2023E-FY 2030F</t>
  </si>
  <si>
    <t>CAGR FY 2016-FY 2022</t>
  </si>
  <si>
    <t> Region/Country</t>
  </si>
  <si>
    <t>CAGR (2015-2020)</t>
  </si>
  <si>
    <t>CAGR (2021E-2030F)</t>
  </si>
  <si>
    <t>Unit - Thousand Tonnes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</si>
</sst>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64" formatCode="0.0%"/>
    <numFmt numFmtId="165" formatCode="0.0"/>
  </numFmts>
  <fonts count="2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5"/>
      <color indexed="56"/>
      <name val="Calibri"/>
      <family val="2"/>
    </font>
    <font>
      <sz val="10"/>
      <name val="Arial"/>
      <family val="2"/>
    </font>
    <font>
      <b/>
      <sz val="11"/>
      <color theme="1"/>
      <name val="Calibri"/>
      <family val="2"/>
      <scheme val="minor"/>
    </font>
    <font>
      <b/>
      <sz val="10"/>
      <color theme="1"/>
      <name val="Arial"/>
      <family val="2"/>
    </font>
    <font>
      <sz val="11"/>
      <color indexed="8"/>
      <name val="Calibri"/>
      <family val="2"/>
    </font>
    <font>
      <sz val="10"/>
      <color theme="1"/>
      <name val="Verdana"/>
      <family val="2"/>
    </font>
    <font>
      <b/>
      <sz val="9"/>
      <color indexed="8"/>
      <name val="Arial"/>
      <family val="2"/>
    </font>
    <font>
      <sz val="10"/>
      <name val="Verdana"/>
      <family val="2"/>
    </font>
    <font>
      <b/>
      <sz val="10"/>
      <color theme="1"/>
      <name val="Verdana"/>
      <family val="2"/>
    </font>
    <font>
      <sz val="10"/>
      <color theme="1" tint="4.9989318521683403E-2"/>
      <name val="Verdana"/>
      <family val="2"/>
    </font>
    <font>
      <u/>
      <sz val="11"/>
      <color theme="10"/>
      <name val="Calibri"/>
      <family val="2"/>
      <scheme val="minor"/>
    </font>
    <font>
      <sz val="10"/>
      <color theme="1"/>
      <name val="Arial"/>
      <family val="2"/>
    </font>
    <font>
      <b/>
      <sz val="10"/>
      <name val="Arial"/>
      <family val="2"/>
    </font>
    <font>
      <sz val="10"/>
      <color rgb="FF000000"/>
      <name val="Arial"/>
      <family val="2"/>
    </font>
    <font>
      <sz val="8"/>
      <name val="Calibri"/>
      <family val="2"/>
      <scheme val="minor"/>
    </font>
    <font>
      <sz val="11"/>
      <color theme="1"/>
      <name val="Times New Roman"/>
      <family val="1"/>
    </font>
    <font>
      <b/>
      <sz val="10"/>
      <name val="Verdana"/>
      <family val="2"/>
    </font>
    <font>
      <b/>
      <sz val="10"/>
      <color rgb="FF000000"/>
      <name val="Arial"/>
      <family val="2"/>
    </font>
    <font>
      <b/>
      <sz val="9"/>
      <color rgb="FF000000"/>
      <name val="Arial"/>
      <family val="2"/>
    </font>
    <font>
      <sz val="10"/>
      <color rgb="FFFFFFFF"/>
      <name val="Arial"/>
      <family val="2"/>
    </font>
    <font>
      <b/>
      <sz val="10"/>
      <color rgb="FFFFFFFF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2F5496"/>
        <bgColor indexed="64"/>
      </patternFill>
    </fill>
  </fills>
  <borders count="44">
    <border>
      <left/>
      <right/>
      <top/>
      <bottom/>
      <diagonal/>
    </border>
    <border>
      <left/>
      <right/>
      <top/>
      <bottom style="thick">
        <color indexed="62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16">
    <xf numFmtId="0" fontId="0" fillId="0" borderId="0"/>
    <xf numFmtId="0" fontId="2" fillId="0" borderId="1" applyNumberFormat="0" applyFill="0" applyAlignment="0" applyProtection="0"/>
    <xf numFmtId="0" fontId="3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6" fillId="0" borderId="0" applyFill="0" applyProtection="0"/>
    <xf numFmtId="9" fontId="1" fillId="0" borderId="0" applyFont="0" applyFill="0" applyBorder="0" applyAlignment="0" applyProtection="0"/>
    <xf numFmtId="0" fontId="1" fillId="0" borderId="0"/>
    <xf numFmtId="3" fontId="8" fillId="0" borderId="0" applyFill="0" applyBorder="0" applyAlignment="0" applyProtection="0"/>
    <xf numFmtId="0" fontId="3" fillId="0" borderId="0"/>
    <xf numFmtId="9" fontId="3" fillId="0" borderId="0" applyFont="0" applyFill="0" applyBorder="0" applyAlignment="0" applyProtection="0"/>
    <xf numFmtId="0" fontId="1" fillId="0" borderId="0"/>
    <xf numFmtId="0" fontId="12" fillId="0" borderId="0" applyNumberFormat="0" applyFill="0" applyBorder="0" applyAlignment="0" applyProtection="0"/>
    <xf numFmtId="0" fontId="3" fillId="0" borderId="0"/>
    <xf numFmtId="0" fontId="1" fillId="0" borderId="0"/>
    <xf numFmtId="43" fontId="1" fillId="0" borderId="0" applyFont="0" applyFill="0" applyBorder="0" applyAlignment="0" applyProtection="0"/>
  </cellStyleXfs>
  <cellXfs count="122">
    <xf numFmtId="0" fontId="0" fillId="0" borderId="0" xfId="0"/>
    <xf numFmtId="0" fontId="0" fillId="3" borderId="0" xfId="0" applyFill="1"/>
    <xf numFmtId="0" fontId="7" fillId="0" borderId="5" xfId="0" applyFont="1" applyBorder="1" applyAlignment="1">
      <alignment horizontal="center"/>
    </xf>
    <xf numFmtId="0" fontId="7" fillId="0" borderId="8" xfId="0" applyFont="1" applyBorder="1" applyAlignment="1">
      <alignment horizontal="center"/>
    </xf>
    <xf numFmtId="0" fontId="11" fillId="2" borderId="0" xfId="9" applyFont="1" applyFill="1"/>
    <xf numFmtId="0" fontId="9" fillId="3" borderId="0" xfId="9" applyFont="1" applyFill="1"/>
    <xf numFmtId="164" fontId="9" fillId="3" borderId="6" xfId="9" applyNumberFormat="1" applyFont="1" applyFill="1" applyBorder="1" applyAlignment="1">
      <alignment horizontal="center"/>
    </xf>
    <xf numFmtId="164" fontId="9" fillId="3" borderId="5" xfId="9" applyNumberFormat="1" applyFont="1" applyFill="1" applyBorder="1" applyAlignment="1">
      <alignment horizontal="center"/>
    </xf>
    <xf numFmtId="0" fontId="9" fillId="2" borderId="15" xfId="9" applyFont="1" applyFill="1" applyBorder="1"/>
    <xf numFmtId="10" fontId="7" fillId="2" borderId="9" xfId="4" applyNumberFormat="1" applyFont="1" applyFill="1" applyBorder="1" applyAlignment="1">
      <alignment horizontal="center"/>
    </xf>
    <xf numFmtId="0" fontId="10" fillId="4" borderId="11" xfId="0" applyFont="1" applyFill="1" applyBorder="1"/>
    <xf numFmtId="0" fontId="10" fillId="4" borderId="12" xfId="0" applyFont="1" applyFill="1" applyBorder="1"/>
    <xf numFmtId="0" fontId="10" fillId="4" borderId="13" xfId="0" applyFont="1" applyFill="1" applyBorder="1"/>
    <xf numFmtId="0" fontId="10" fillId="4" borderId="11" xfId="2" applyFont="1" applyFill="1" applyBorder="1" applyAlignment="1" applyProtection="1">
      <alignment horizontal="left"/>
      <protection locked="0"/>
    </xf>
    <xf numFmtId="0" fontId="7" fillId="3" borderId="3" xfId="0" applyFont="1" applyFill="1" applyBorder="1" applyAlignment="1">
      <alignment horizontal="left"/>
    </xf>
    <xf numFmtId="164" fontId="9" fillId="3" borderId="19" xfId="9" applyNumberFormat="1" applyFont="1" applyFill="1" applyBorder="1" applyAlignment="1">
      <alignment horizontal="center"/>
    </xf>
    <xf numFmtId="164" fontId="9" fillId="3" borderId="17" xfId="9" applyNumberFormat="1" applyFont="1" applyFill="1" applyBorder="1" applyAlignment="1">
      <alignment horizontal="center"/>
    </xf>
    <xf numFmtId="10" fontId="7" fillId="2" borderId="18" xfId="4" applyNumberFormat="1" applyFont="1" applyFill="1" applyBorder="1" applyAlignment="1">
      <alignment horizontal="center"/>
    </xf>
    <xf numFmtId="0" fontId="7" fillId="0" borderId="7" xfId="0" applyFont="1" applyBorder="1" applyAlignment="1">
      <alignment horizontal="center"/>
    </xf>
    <xf numFmtId="0" fontId="7" fillId="3" borderId="16" xfId="0" applyFont="1" applyFill="1" applyBorder="1" applyAlignment="1">
      <alignment horizontal="left"/>
    </xf>
    <xf numFmtId="0" fontId="10" fillId="4" borderId="2" xfId="1" applyFont="1" applyFill="1" applyBorder="1" applyAlignment="1" applyProtection="1">
      <alignment horizontal="center" vertical="center"/>
      <protection locked="0"/>
    </xf>
    <xf numFmtId="0" fontId="7" fillId="2" borderId="14" xfId="0" applyFont="1" applyFill="1" applyBorder="1"/>
    <xf numFmtId="0" fontId="7" fillId="2" borderId="9" xfId="0" applyFont="1" applyFill="1" applyBorder="1"/>
    <xf numFmtId="0" fontId="7" fillId="2" borderId="10" xfId="0" applyFont="1" applyFill="1" applyBorder="1"/>
    <xf numFmtId="0" fontId="5" fillId="4" borderId="5" xfId="1" applyFont="1" applyFill="1" applyBorder="1" applyAlignment="1" applyProtection="1">
      <alignment horizontal="center" vertical="center"/>
      <protection locked="0"/>
    </xf>
    <xf numFmtId="10" fontId="0" fillId="3" borderId="0" xfId="0" applyNumberFormat="1" applyFill="1"/>
    <xf numFmtId="2" fontId="15" fillId="0" borderId="9" xfId="0" applyNumberFormat="1" applyFont="1" applyFill="1" applyBorder="1" applyAlignment="1">
      <alignment horizontal="center" vertical="center"/>
    </xf>
    <xf numFmtId="0" fontId="13" fillId="0" borderId="0" xfId="0" applyFont="1" applyFill="1"/>
    <xf numFmtId="10" fontId="13" fillId="0" borderId="0" xfId="0" applyNumberFormat="1" applyFont="1" applyFill="1"/>
    <xf numFmtId="0" fontId="13" fillId="0" borderId="0" xfId="0" applyFont="1" applyFill="1" applyAlignment="1">
      <alignment horizontal="center"/>
    </xf>
    <xf numFmtId="0" fontId="3" fillId="3" borderId="20" xfId="0" applyFont="1" applyFill="1" applyBorder="1"/>
    <xf numFmtId="0" fontId="15" fillId="0" borderId="7" xfId="0" applyFont="1" applyFill="1" applyBorder="1" applyAlignment="1">
      <alignment horizontal="center" vertical="center"/>
    </xf>
    <xf numFmtId="0" fontId="13" fillId="0" borderId="7" xfId="0" applyFont="1" applyFill="1" applyBorder="1" applyAlignment="1">
      <alignment horizontal="center"/>
    </xf>
    <xf numFmtId="0" fontId="3" fillId="0" borderId="7" xfId="0" applyFont="1" applyBorder="1"/>
    <xf numFmtId="0" fontId="17" fillId="0" borderId="7" xfId="0" applyFont="1" applyBorder="1" applyAlignment="1">
      <alignment vertical="center"/>
    </xf>
    <xf numFmtId="0" fontId="3" fillId="3" borderId="7" xfId="0" applyFont="1" applyFill="1" applyBorder="1"/>
    <xf numFmtId="0" fontId="17" fillId="3" borderId="7" xfId="0" applyFont="1" applyFill="1" applyBorder="1" applyAlignment="1">
      <alignment vertical="center"/>
    </xf>
    <xf numFmtId="0" fontId="4" fillId="0" borderId="5" xfId="0" applyFont="1" applyBorder="1"/>
    <xf numFmtId="0" fontId="14" fillId="3" borderId="20" xfId="0" applyFont="1" applyFill="1" applyBorder="1"/>
    <xf numFmtId="0" fontId="4" fillId="3" borderId="0" xfId="0" applyFont="1" applyFill="1"/>
    <xf numFmtId="10" fontId="13" fillId="3" borderId="0" xfId="4" applyNumberFormat="1" applyFont="1" applyFill="1" applyBorder="1"/>
    <xf numFmtId="0" fontId="4" fillId="4" borderId="5" xfId="0" applyFont="1" applyFill="1" applyBorder="1"/>
    <xf numFmtId="0" fontId="0" fillId="0" borderId="0" xfId="0" applyAlignment="1">
      <alignment horizontal="center"/>
    </xf>
    <xf numFmtId="0" fontId="15" fillId="0" borderId="31" xfId="0" applyFont="1" applyFill="1" applyBorder="1" applyAlignment="1">
      <alignment horizontal="center" vertical="center"/>
    </xf>
    <xf numFmtId="1" fontId="0" fillId="0" borderId="0" xfId="0" applyNumberFormat="1" applyAlignment="1">
      <alignment horizontal="center"/>
    </xf>
    <xf numFmtId="0" fontId="0" fillId="0" borderId="0" xfId="0"/>
    <xf numFmtId="0" fontId="0" fillId="0" borderId="0" xfId="0" applyBorder="1"/>
    <xf numFmtId="0" fontId="4" fillId="4" borderId="5" xfId="0" applyFont="1" applyFill="1" applyBorder="1" applyAlignment="1">
      <alignment horizontal="center"/>
    </xf>
    <xf numFmtId="1" fontId="0" fillId="0" borderId="5" xfId="0" applyNumberFormat="1" applyBorder="1" applyAlignment="1">
      <alignment horizontal="center"/>
    </xf>
    <xf numFmtId="1" fontId="4" fillId="4" borderId="5" xfId="0" applyNumberFormat="1" applyFont="1" applyFill="1" applyBorder="1" applyAlignment="1">
      <alignment horizontal="center"/>
    </xf>
    <xf numFmtId="0" fontId="14" fillId="4" borderId="5" xfId="0" applyFont="1" applyFill="1" applyBorder="1"/>
    <xf numFmtId="0" fontId="5" fillId="0" borderId="2" xfId="0" applyFont="1" applyFill="1" applyBorder="1" applyAlignment="1">
      <alignment horizontal="center"/>
    </xf>
    <xf numFmtId="0" fontId="5" fillId="0" borderId="3" xfId="0" applyFont="1" applyFill="1" applyBorder="1" applyAlignment="1">
      <alignment horizontal="center"/>
    </xf>
    <xf numFmtId="0" fontId="5" fillId="0" borderId="28" xfId="0" applyFont="1" applyFill="1" applyBorder="1" applyAlignment="1">
      <alignment horizontal="center"/>
    </xf>
    <xf numFmtId="0" fontId="13" fillId="0" borderId="14" xfId="0" applyFont="1" applyFill="1" applyBorder="1" applyAlignment="1">
      <alignment horizontal="center"/>
    </xf>
    <xf numFmtId="10" fontId="5" fillId="3" borderId="0" xfId="4" applyNumberFormat="1" applyFont="1" applyFill="1" applyBorder="1" applyAlignment="1">
      <alignment horizontal="center"/>
    </xf>
    <xf numFmtId="0" fontId="5" fillId="0" borderId="0" xfId="0" applyFont="1" applyFill="1" applyAlignment="1">
      <alignment horizontal="center"/>
    </xf>
    <xf numFmtId="10" fontId="5" fillId="3" borderId="26" xfId="4" applyNumberFormat="1" applyFont="1" applyFill="1" applyBorder="1" applyAlignment="1">
      <alignment horizontal="center"/>
    </xf>
    <xf numFmtId="10" fontId="5" fillId="3" borderId="33" xfId="4" applyNumberFormat="1" applyFont="1" applyFill="1" applyBorder="1" applyAlignment="1">
      <alignment horizontal="center"/>
    </xf>
    <xf numFmtId="0" fontId="5" fillId="4" borderId="25" xfId="1" applyFont="1" applyFill="1" applyBorder="1" applyAlignment="1" applyProtection="1">
      <alignment horizontal="center" vertical="center"/>
      <protection locked="0"/>
    </xf>
    <xf numFmtId="0" fontId="5" fillId="5" borderId="5" xfId="0" applyFont="1" applyFill="1" applyBorder="1" applyAlignment="1">
      <alignment horizontal="center"/>
    </xf>
    <xf numFmtId="0" fontId="5" fillId="5" borderId="7" xfId="0" applyFont="1" applyFill="1" applyBorder="1"/>
    <xf numFmtId="0" fontId="5" fillId="4" borderId="11" xfId="2" applyFont="1" applyFill="1" applyBorder="1" applyAlignment="1" applyProtection="1">
      <alignment horizontal="center"/>
      <protection locked="0"/>
    </xf>
    <xf numFmtId="0" fontId="5" fillId="4" borderId="12" xfId="2" applyFont="1" applyFill="1" applyBorder="1" applyAlignment="1" applyProtection="1">
      <alignment horizontal="center"/>
      <protection locked="0"/>
    </xf>
    <xf numFmtId="0" fontId="5" fillId="0" borderId="16" xfId="0" applyFont="1" applyFill="1" applyBorder="1" applyAlignment="1">
      <alignment horizontal="center"/>
    </xf>
    <xf numFmtId="2" fontId="15" fillId="0" borderId="10" xfId="0" applyNumberFormat="1" applyFont="1" applyFill="1" applyBorder="1" applyAlignment="1">
      <alignment horizontal="center" vertical="center"/>
    </xf>
    <xf numFmtId="0" fontId="19" fillId="0" borderId="7" xfId="0" applyFont="1" applyFill="1" applyBorder="1" applyAlignment="1">
      <alignment horizontal="center" vertical="center"/>
    </xf>
    <xf numFmtId="0" fontId="19" fillId="0" borderId="13" xfId="0" applyFont="1" applyFill="1" applyBorder="1" applyAlignment="1">
      <alignment horizontal="center" vertical="center"/>
    </xf>
    <xf numFmtId="0" fontId="19" fillId="0" borderId="14" xfId="0" applyFont="1" applyFill="1" applyBorder="1" applyAlignment="1">
      <alignment horizontal="center" vertical="center"/>
    </xf>
    <xf numFmtId="0" fontId="20" fillId="6" borderId="33" xfId="0" applyFont="1" applyFill="1" applyBorder="1" applyAlignment="1">
      <alignment vertical="center"/>
    </xf>
    <xf numFmtId="0" fontId="20" fillId="6" borderId="26" xfId="0" applyFont="1" applyFill="1" applyBorder="1" applyAlignment="1">
      <alignment vertical="center"/>
    </xf>
    <xf numFmtId="0" fontId="21" fillId="7" borderId="43" xfId="0" applyFont="1" applyFill="1" applyBorder="1" applyAlignment="1">
      <alignment vertical="center"/>
    </xf>
    <xf numFmtId="0" fontId="21" fillId="7" borderId="22" xfId="0" applyFont="1" applyFill="1" applyBorder="1" applyAlignment="1">
      <alignment vertical="center"/>
    </xf>
    <xf numFmtId="0" fontId="20" fillId="6" borderId="26" xfId="0" applyFont="1" applyFill="1" applyBorder="1" applyAlignment="1">
      <alignment horizontal="center" vertical="center"/>
    </xf>
    <xf numFmtId="10" fontId="22" fillId="7" borderId="22" xfId="0" applyNumberFormat="1" applyFont="1" applyFill="1" applyBorder="1" applyAlignment="1">
      <alignment horizontal="center" vertical="center"/>
    </xf>
    <xf numFmtId="0" fontId="19" fillId="3" borderId="42" xfId="0" applyFont="1" applyFill="1" applyBorder="1" applyAlignment="1">
      <alignment vertical="center"/>
    </xf>
    <xf numFmtId="0" fontId="22" fillId="7" borderId="22" xfId="0" applyFont="1" applyFill="1" applyBorder="1" applyAlignment="1">
      <alignment horizontal="center" vertical="center"/>
    </xf>
    <xf numFmtId="0" fontId="15" fillId="3" borderId="24" xfId="0" applyFont="1" applyFill="1" applyBorder="1" applyAlignment="1">
      <alignment horizontal="center" vertical="center"/>
    </xf>
    <xf numFmtId="1" fontId="13" fillId="0" borderId="0" xfId="0" applyNumberFormat="1" applyFont="1" applyFill="1"/>
    <xf numFmtId="0" fontId="22" fillId="7" borderId="43" xfId="0" applyFont="1" applyFill="1" applyBorder="1" applyAlignment="1">
      <alignment vertical="center"/>
    </xf>
    <xf numFmtId="10" fontId="19" fillId="3" borderId="24" xfId="0" applyNumberFormat="1" applyFont="1" applyFill="1" applyBorder="1" applyAlignment="1">
      <alignment horizontal="center" vertical="center"/>
    </xf>
    <xf numFmtId="10" fontId="13" fillId="0" borderId="0" xfId="0" applyNumberFormat="1" applyFont="1" applyFill="1"/>
    <xf numFmtId="9" fontId="13" fillId="0" borderId="0" xfId="0" applyNumberFormat="1" applyFont="1" applyFill="1"/>
    <xf numFmtId="2" fontId="0" fillId="3" borderId="0" xfId="0" applyNumberFormat="1" applyFill="1"/>
    <xf numFmtId="1" fontId="0" fillId="0" borderId="0" xfId="0" applyNumberFormat="1" applyAlignment="1">
      <alignment horizontal="center"/>
    </xf>
    <xf numFmtId="1" fontId="0" fillId="0" borderId="0" xfId="0" applyNumberFormat="1"/>
    <xf numFmtId="2" fontId="9" fillId="0" borderId="5" xfId="0" applyNumberFormat="1" applyFont="1" applyFill="1" applyBorder="1" applyAlignment="1">
      <alignment horizontal="center"/>
    </xf>
    <xf numFmtId="2" fontId="13" fillId="0" borderId="5" xfId="0" applyNumberFormat="1" applyFont="1" applyFill="1" applyBorder="1" applyAlignment="1">
      <alignment horizontal="center"/>
    </xf>
    <xf numFmtId="2" fontId="13" fillId="3" borderId="5" xfId="0" applyNumberFormat="1" applyFont="1" applyFill="1" applyBorder="1" applyAlignment="1">
      <alignment horizontal="center"/>
    </xf>
    <xf numFmtId="2" fontId="15" fillId="0" borderId="5" xfId="0" applyNumberFormat="1" applyFont="1" applyFill="1" applyBorder="1" applyAlignment="1">
      <alignment horizontal="center" vertical="center"/>
    </xf>
    <xf numFmtId="2" fontId="15" fillId="0" borderId="6" xfId="0" applyNumberFormat="1" applyFont="1" applyFill="1" applyBorder="1" applyAlignment="1">
      <alignment horizontal="center" vertical="center"/>
    </xf>
    <xf numFmtId="2" fontId="15" fillId="0" borderId="41" xfId="0" applyNumberFormat="1" applyFont="1" applyFill="1" applyBorder="1" applyAlignment="1">
      <alignment horizontal="center" vertical="center"/>
    </xf>
    <xf numFmtId="2" fontId="15" fillId="0" borderId="8" xfId="0" applyNumberFormat="1" applyFont="1" applyFill="1" applyBorder="1" applyAlignment="1">
      <alignment horizontal="center" vertical="center"/>
    </xf>
    <xf numFmtId="2" fontId="13" fillId="0" borderId="0" xfId="0" applyNumberFormat="1" applyFont="1" applyFill="1"/>
    <xf numFmtId="2" fontId="15" fillId="0" borderId="11" xfId="0" applyNumberFormat="1" applyFont="1" applyFill="1" applyBorder="1" applyAlignment="1">
      <alignment horizontal="center" vertical="center"/>
    </xf>
    <xf numFmtId="2" fontId="15" fillId="0" borderId="12" xfId="0" applyNumberFormat="1" applyFont="1" applyFill="1" applyBorder="1" applyAlignment="1">
      <alignment horizontal="center" vertical="center"/>
    </xf>
    <xf numFmtId="10" fontId="15" fillId="0" borderId="5" xfId="4" applyNumberFormat="1" applyFont="1" applyFill="1" applyBorder="1" applyAlignment="1">
      <alignment horizontal="center" vertical="center"/>
    </xf>
    <xf numFmtId="10" fontId="15" fillId="0" borderId="8" xfId="4" applyNumberFormat="1" applyFont="1" applyFill="1" applyBorder="1" applyAlignment="1">
      <alignment horizontal="center" vertical="center"/>
    </xf>
    <xf numFmtId="10" fontId="15" fillId="0" borderId="9" xfId="4" applyNumberFormat="1" applyFont="1" applyFill="1" applyBorder="1" applyAlignment="1">
      <alignment horizontal="center" vertical="center"/>
    </xf>
    <xf numFmtId="10" fontId="15" fillId="0" borderId="10" xfId="4" applyNumberFormat="1" applyFont="1" applyFill="1" applyBorder="1" applyAlignment="1">
      <alignment horizontal="center" vertical="center"/>
    </xf>
    <xf numFmtId="165" fontId="3" fillId="0" borderId="5" xfId="4" applyNumberFormat="1" applyFont="1" applyFill="1" applyBorder="1" applyAlignment="1">
      <alignment horizontal="center"/>
    </xf>
    <xf numFmtId="165" fontId="18" fillId="4" borderId="5" xfId="13" applyNumberFormat="1" applyFont="1" applyFill="1" applyBorder="1" applyAlignment="1">
      <alignment horizontal="center"/>
    </xf>
    <xf numFmtId="165" fontId="9" fillId="3" borderId="5" xfId="13" applyNumberFormat="1" applyFont="1" applyFill="1" applyBorder="1" applyAlignment="1">
      <alignment horizontal="center"/>
    </xf>
    <xf numFmtId="2" fontId="15" fillId="0" borderId="21" xfId="0" applyNumberFormat="1" applyFont="1" applyFill="1" applyBorder="1" applyAlignment="1">
      <alignment horizontal="center" vertical="center"/>
    </xf>
    <xf numFmtId="2" fontId="15" fillId="0" borderId="32" xfId="0" applyNumberFormat="1" applyFont="1" applyFill="1" applyBorder="1" applyAlignment="1">
      <alignment horizontal="center" vertical="center"/>
    </xf>
    <xf numFmtId="2" fontId="15" fillId="0" borderId="34" xfId="0" applyNumberFormat="1" applyFont="1" applyFill="1" applyBorder="1" applyAlignment="1">
      <alignment horizontal="center" vertical="center"/>
    </xf>
    <xf numFmtId="2" fontId="15" fillId="0" borderId="30" xfId="0" applyNumberFormat="1" applyFont="1" applyFill="1" applyBorder="1" applyAlignment="1">
      <alignment horizontal="center" vertical="center"/>
    </xf>
    <xf numFmtId="2" fontId="15" fillId="0" borderId="0" xfId="0" applyNumberFormat="1" applyFont="1" applyFill="1" applyBorder="1" applyAlignment="1">
      <alignment horizontal="center" vertical="center"/>
    </xf>
    <xf numFmtId="2" fontId="15" fillId="0" borderId="22" xfId="0" applyNumberFormat="1" applyFont="1" applyFill="1" applyBorder="1" applyAlignment="1">
      <alignment horizontal="center" vertical="center"/>
    </xf>
    <xf numFmtId="2" fontId="15" fillId="0" borderId="19" xfId="0" applyNumberFormat="1" applyFont="1" applyFill="1" applyBorder="1" applyAlignment="1">
      <alignment horizontal="center" vertical="center"/>
    </xf>
    <xf numFmtId="2" fontId="15" fillId="0" borderId="35" xfId="0" applyNumberFormat="1" applyFont="1" applyFill="1" applyBorder="1" applyAlignment="1">
      <alignment horizontal="center" vertical="center"/>
    </xf>
    <xf numFmtId="2" fontId="15" fillId="0" borderId="36" xfId="0" applyNumberFormat="1" applyFont="1" applyFill="1" applyBorder="1" applyAlignment="1">
      <alignment horizontal="center" vertical="center"/>
    </xf>
    <xf numFmtId="2" fontId="15" fillId="0" borderId="18" xfId="0" applyNumberFormat="1" applyFont="1" applyFill="1" applyBorder="1" applyAlignment="1">
      <alignment horizontal="center" vertical="center"/>
    </xf>
    <xf numFmtId="2" fontId="15" fillId="0" borderId="37" xfId="0" applyNumberFormat="1" applyFont="1" applyFill="1" applyBorder="1" applyAlignment="1">
      <alignment horizontal="center" vertical="center"/>
    </xf>
    <xf numFmtId="2" fontId="15" fillId="0" borderId="14" xfId="0" applyNumberFormat="1" applyFont="1" applyFill="1" applyBorder="1" applyAlignment="1">
      <alignment horizontal="center" vertical="center"/>
    </xf>
    <xf numFmtId="2" fontId="15" fillId="0" borderId="27" xfId="0" applyNumberFormat="1" applyFont="1" applyFill="1" applyBorder="1" applyAlignment="1">
      <alignment horizontal="center" vertical="center"/>
    </xf>
    <xf numFmtId="2" fontId="15" fillId="0" borderId="4" xfId="0" applyNumberFormat="1" applyFont="1" applyFill="1" applyBorder="1" applyAlignment="1">
      <alignment horizontal="center" vertical="center"/>
    </xf>
    <xf numFmtId="2" fontId="15" fillId="0" borderId="38" xfId="0" applyNumberFormat="1" applyFont="1" applyFill="1" applyBorder="1" applyAlignment="1">
      <alignment horizontal="center" vertical="center"/>
    </xf>
    <xf numFmtId="2" fontId="15" fillId="0" borderId="29" xfId="0" applyNumberFormat="1" applyFont="1" applyFill="1" applyBorder="1" applyAlignment="1">
      <alignment horizontal="center" vertical="center"/>
    </xf>
    <xf numFmtId="2" fontId="15" fillId="0" borderId="39" xfId="0" applyNumberFormat="1" applyFont="1" applyFill="1" applyBorder="1" applyAlignment="1">
      <alignment horizontal="center" vertical="center"/>
    </xf>
    <xf numFmtId="2" fontId="15" fillId="0" borderId="23" xfId="0" applyNumberFormat="1" applyFont="1" applyFill="1" applyBorder="1" applyAlignment="1">
      <alignment horizontal="center" vertical="center"/>
    </xf>
    <xf numFmtId="2" fontId="15" fillId="0" borderId="40" xfId="0" applyNumberFormat="1" applyFont="1" applyFill="1" applyBorder="1" applyAlignment="1">
      <alignment horizontal="center" vertical="center"/>
    </xf>
  </cellXfs>
  <cellStyles count="16">
    <cellStyle name="Comma 6" xfId="3" xr:uid="{02CA124B-6531-4C46-986F-9EFBE4DBF77A}"/>
    <cellStyle name="Comma 6 2" xfId="15" xr:uid="{5156F8C1-FA46-4D18-9B0C-74529E9B3F81}"/>
    <cellStyle name="Heading 1 2" xfId="1" xr:uid="{61D1FBD4-9DBC-4C82-8A84-87AB8876449B}"/>
    <cellStyle name="Hyperlink 2" xfId="12" xr:uid="{8FCA0BB2-7D19-49DB-81A7-B82D7E4D54DC}"/>
    <cellStyle name="Normal" xfId="0" builtinId="0"/>
    <cellStyle name="Normal 2" xfId="2" xr:uid="{72748899-457E-4E41-8895-0861808765D1}"/>
    <cellStyle name="Normal 2 2 2" xfId="13" xr:uid="{32A5B143-38E8-4AAA-AC9A-A92CBB93226C}"/>
    <cellStyle name="Normal 3" xfId="11" xr:uid="{9F0CFD32-A9FA-4142-9BC0-DD2B43550F7E}"/>
    <cellStyle name="Normal 4" xfId="7" xr:uid="{7516C040-AADD-4652-B690-4BFE26206DD2}"/>
    <cellStyle name="Normal 5" xfId="5" xr:uid="{E5E0F8B5-F405-4334-8397-96451E09C89B}"/>
    <cellStyle name="Normal 7" xfId="9" xr:uid="{B56B1134-0898-4EE7-A3F3-F904E40E2561}"/>
    <cellStyle name="Normal 7 2" xfId="14" xr:uid="{AA6E93A3-051E-4D80-BF58-18D6D1A98C42}"/>
    <cellStyle name="Percent" xfId="4" builtinId="5"/>
    <cellStyle name="Percent 2" xfId="6" xr:uid="{DF55F27F-5369-4E77-B1B7-6BD380D52C28}"/>
    <cellStyle name="Percent 3" xfId="10" xr:uid="{947D1FC9-BE73-4292-88D0-3AB6DD40A352}"/>
    <cellStyle name="Style 34" xfId="8" xr:uid="{8C627648-1928-484A-92FA-64DE00E2E56B}"/>
  </cellStyles>
  <dxfs count="0"/>
  <tableStyles count="0" defaultTableStyle="TableStyleMedium2" defaultPivotStyle="PivotStyleLight16"/>
  <colors>
    <mruColors>
      <color rgb="FF9148C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sv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292100</xdr:colOff>
      <xdr:row>29</xdr:row>
      <xdr:rowOff>180974</xdr:rowOff>
    </xdr:to>
    <xdr:pic>
      <xdr:nvPicPr>
        <xdr:cNvPr id="4" name="Graphic 3">
          <a:extLst>
            <a:ext uri="{FF2B5EF4-FFF2-40B4-BE49-F238E27FC236}">
              <a16:creationId xmlns:a16="http://schemas.microsoft.com/office/drawing/2014/main" id="{B5F6DCBC-A186-4C67-993C-7BE903F39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0" y="0"/>
          <a:ext cx="7607300" cy="57054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A8D0D9-B234-4610-AF11-0574EF5D2794}">
  <dimension ref="A1"/>
  <sheetViews>
    <sheetView showGridLines="0" zoomScaleNormal="100" workbookViewId="0">
      <selection activeCell="Q9" sqref="Q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5762B6-AE23-41F7-A133-5165C19D93B2}">
  <dimension ref="A1:Q9"/>
  <sheetViews>
    <sheetView zoomScaleNormal="100" workbookViewId="0">
      <pane ySplit="1" topLeftCell="A2" activePane="bottomLeft" state="frozen"/>
      <selection pane="bottomLeft" activeCell="Q11" sqref="Q11"/>
    </sheetView>
  </sheetViews>
  <sheetFormatPr defaultColWidth="9" defaultRowHeight="15" x14ac:dyDescent="0.25"/>
  <cols>
    <col min="1" max="1" width="12.28515625" style="1" bestFit="1" customWidth="1"/>
    <col min="2" max="2" width="45.85546875" style="1" bestFit="1" customWidth="1"/>
    <col min="3" max="5" width="9" style="1" customWidth="1"/>
    <col min="6" max="16384" width="9" style="1"/>
  </cols>
  <sheetData>
    <row r="1" spans="1:17" x14ac:dyDescent="0.25">
      <c r="A1" s="24" t="s">
        <v>14</v>
      </c>
      <c r="B1" s="24" t="s">
        <v>23</v>
      </c>
      <c r="C1" s="47" t="s">
        <v>59</v>
      </c>
      <c r="D1" s="47" t="s">
        <v>60</v>
      </c>
      <c r="E1" s="47" t="s">
        <v>61</v>
      </c>
      <c r="F1" s="47" t="s">
        <v>62</v>
      </c>
      <c r="G1" s="47" t="s">
        <v>63</v>
      </c>
      <c r="H1" s="47" t="s">
        <v>64</v>
      </c>
      <c r="I1" s="47" t="s">
        <v>65</v>
      </c>
      <c r="J1" s="47" t="s">
        <v>78</v>
      </c>
      <c r="K1" s="47" t="s">
        <v>66</v>
      </c>
      <c r="L1" s="47" t="s">
        <v>67</v>
      </c>
      <c r="M1" s="47" t="s">
        <v>68</v>
      </c>
      <c r="N1" s="47" t="s">
        <v>69</v>
      </c>
      <c r="O1" s="47" t="s">
        <v>70</v>
      </c>
      <c r="P1" s="47" t="s">
        <v>71</v>
      </c>
      <c r="Q1" s="47" t="s">
        <v>72</v>
      </c>
    </row>
    <row r="2" spans="1:17" x14ac:dyDescent="0.25">
      <c r="A2" s="30" t="s">
        <v>26</v>
      </c>
      <c r="B2" s="34" t="s">
        <v>42</v>
      </c>
      <c r="C2" s="102">
        <v>44</v>
      </c>
      <c r="D2" s="102">
        <v>44</v>
      </c>
      <c r="E2" s="102">
        <v>66</v>
      </c>
      <c r="F2" s="102">
        <v>66</v>
      </c>
      <c r="G2" s="102">
        <v>66</v>
      </c>
      <c r="H2" s="102">
        <v>66</v>
      </c>
      <c r="I2" s="102">
        <v>66</v>
      </c>
      <c r="J2" s="102">
        <v>66</v>
      </c>
      <c r="K2" s="102">
        <v>66</v>
      </c>
      <c r="L2" s="102">
        <v>90</v>
      </c>
      <c r="M2" s="102">
        <v>90</v>
      </c>
      <c r="N2" s="102">
        <v>90</v>
      </c>
      <c r="O2" s="102">
        <v>90</v>
      </c>
      <c r="P2" s="102">
        <v>90</v>
      </c>
      <c r="Q2" s="102">
        <v>90</v>
      </c>
    </row>
    <row r="3" spans="1:17" x14ac:dyDescent="0.25">
      <c r="A3" s="30" t="s">
        <v>26</v>
      </c>
      <c r="B3" s="33" t="s">
        <v>41</v>
      </c>
      <c r="C3" s="102">
        <v>40</v>
      </c>
      <c r="D3" s="102">
        <v>40</v>
      </c>
      <c r="E3" s="102">
        <v>40</v>
      </c>
      <c r="F3" s="102">
        <v>40</v>
      </c>
      <c r="G3" s="102">
        <v>40</v>
      </c>
      <c r="H3" s="102">
        <v>40</v>
      </c>
      <c r="I3" s="102">
        <v>40</v>
      </c>
      <c r="J3" s="102">
        <v>40</v>
      </c>
      <c r="K3" s="102">
        <v>50</v>
      </c>
      <c r="L3" s="102">
        <v>50</v>
      </c>
      <c r="M3" s="102">
        <v>50</v>
      </c>
      <c r="N3" s="102">
        <v>50</v>
      </c>
      <c r="O3" s="102">
        <v>50</v>
      </c>
      <c r="P3" s="102">
        <v>50</v>
      </c>
      <c r="Q3" s="102">
        <v>50</v>
      </c>
    </row>
    <row r="4" spans="1:17" x14ac:dyDescent="0.25">
      <c r="A4" s="30" t="s">
        <v>26</v>
      </c>
      <c r="B4" s="35" t="s">
        <v>52</v>
      </c>
      <c r="C4" s="102">
        <v>0</v>
      </c>
      <c r="D4" s="102">
        <v>0</v>
      </c>
      <c r="E4" s="102">
        <v>0</v>
      </c>
      <c r="F4" s="102">
        <v>0</v>
      </c>
      <c r="G4" s="102">
        <v>40</v>
      </c>
      <c r="H4" s="102">
        <v>40</v>
      </c>
      <c r="I4" s="102">
        <v>40</v>
      </c>
      <c r="J4" s="102">
        <v>40</v>
      </c>
      <c r="K4" s="102">
        <v>40</v>
      </c>
      <c r="L4" s="102">
        <v>40</v>
      </c>
      <c r="M4" s="102">
        <v>40</v>
      </c>
      <c r="N4" s="102">
        <v>40</v>
      </c>
      <c r="O4" s="102">
        <v>40</v>
      </c>
      <c r="P4" s="102">
        <v>40</v>
      </c>
      <c r="Q4" s="102">
        <v>40</v>
      </c>
    </row>
    <row r="5" spans="1:17" x14ac:dyDescent="0.25">
      <c r="A5" s="30" t="s">
        <v>26</v>
      </c>
      <c r="B5" s="36" t="s">
        <v>54</v>
      </c>
      <c r="C5" s="102">
        <v>0</v>
      </c>
      <c r="D5" s="102">
        <v>0</v>
      </c>
      <c r="E5" s="102">
        <v>0</v>
      </c>
      <c r="F5" s="102">
        <v>30</v>
      </c>
      <c r="G5" s="102">
        <v>30</v>
      </c>
      <c r="H5" s="102">
        <v>30</v>
      </c>
      <c r="I5" s="102">
        <v>30</v>
      </c>
      <c r="J5" s="102">
        <v>30</v>
      </c>
      <c r="K5" s="102">
        <v>30</v>
      </c>
      <c r="L5" s="102">
        <v>30</v>
      </c>
      <c r="M5" s="102">
        <v>30</v>
      </c>
      <c r="N5" s="102">
        <v>30</v>
      </c>
      <c r="O5" s="102">
        <v>30</v>
      </c>
      <c r="P5" s="102">
        <v>30</v>
      </c>
      <c r="Q5" s="102">
        <v>30</v>
      </c>
    </row>
    <row r="6" spans="1:17" x14ac:dyDescent="0.25">
      <c r="A6" s="30" t="s">
        <v>26</v>
      </c>
      <c r="B6" s="36" t="s">
        <v>46</v>
      </c>
      <c r="C6" s="102">
        <v>0</v>
      </c>
      <c r="D6" s="102">
        <v>0</v>
      </c>
      <c r="E6" s="102">
        <v>0</v>
      </c>
      <c r="F6" s="102">
        <v>0</v>
      </c>
      <c r="G6" s="102">
        <v>0</v>
      </c>
      <c r="H6" s="102">
        <v>0</v>
      </c>
      <c r="I6" s="102">
        <v>0</v>
      </c>
      <c r="J6" s="102">
        <v>0</v>
      </c>
      <c r="K6" s="102">
        <v>25</v>
      </c>
      <c r="L6" s="102">
        <v>25</v>
      </c>
      <c r="M6" s="102">
        <v>25</v>
      </c>
      <c r="N6" s="102">
        <v>25</v>
      </c>
      <c r="O6" s="102">
        <v>25</v>
      </c>
      <c r="P6" s="102">
        <v>25</v>
      </c>
      <c r="Q6" s="102">
        <v>25</v>
      </c>
    </row>
    <row r="7" spans="1:17" x14ac:dyDescent="0.25">
      <c r="A7" s="50" t="s">
        <v>26</v>
      </c>
      <c r="B7" s="50" t="s">
        <v>35</v>
      </c>
      <c r="C7" s="101">
        <f>SUM(C2:C6)</f>
        <v>84</v>
      </c>
      <c r="D7" s="101">
        <f t="shared" ref="D7:Q7" si="0">SUM(D2:D6)</f>
        <v>84</v>
      </c>
      <c r="E7" s="101">
        <f t="shared" si="0"/>
        <v>106</v>
      </c>
      <c r="F7" s="101">
        <f t="shared" si="0"/>
        <v>136</v>
      </c>
      <c r="G7" s="101">
        <f t="shared" si="0"/>
        <v>176</v>
      </c>
      <c r="H7" s="101">
        <f t="shared" si="0"/>
        <v>176</v>
      </c>
      <c r="I7" s="101">
        <f t="shared" si="0"/>
        <v>176</v>
      </c>
      <c r="J7" s="101">
        <f t="shared" si="0"/>
        <v>176</v>
      </c>
      <c r="K7" s="101">
        <f t="shared" si="0"/>
        <v>211</v>
      </c>
      <c r="L7" s="101">
        <f t="shared" si="0"/>
        <v>235</v>
      </c>
      <c r="M7" s="101">
        <f t="shared" si="0"/>
        <v>235</v>
      </c>
      <c r="N7" s="101">
        <f t="shared" si="0"/>
        <v>235</v>
      </c>
      <c r="O7" s="101">
        <f t="shared" si="0"/>
        <v>235</v>
      </c>
      <c r="P7" s="101">
        <f t="shared" si="0"/>
        <v>235</v>
      </c>
      <c r="Q7" s="101">
        <f t="shared" si="0"/>
        <v>235</v>
      </c>
    </row>
    <row r="9" spans="1:17" x14ac:dyDescent="0.25">
      <c r="B9" s="39" t="s">
        <v>85</v>
      </c>
    </row>
  </sheetData>
  <sortState xmlns:xlrd2="http://schemas.microsoft.com/office/spreadsheetml/2017/richdata2" ref="A3:Q6">
    <sortCondition descending="1" ref="I2:I6"/>
  </sortState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1491-D54E-441F-9BB2-8805BDB4ACBC}">
  <dimension ref="A1:Q14"/>
  <sheetViews>
    <sheetView zoomScaleNormal="100" workbookViewId="0">
      <pane ySplit="1" topLeftCell="A2" activePane="bottomLeft" state="frozen"/>
      <selection pane="bottomLeft" activeCell="J4" sqref="J4"/>
    </sheetView>
  </sheetViews>
  <sheetFormatPr defaultColWidth="9" defaultRowHeight="15" x14ac:dyDescent="0.25"/>
  <cols>
    <col min="1" max="1" width="12.28515625" style="1" bestFit="1" customWidth="1"/>
    <col min="2" max="2" width="39.28515625" style="1" customWidth="1"/>
    <col min="3" max="4" width="9.140625" style="25" bestFit="1" customWidth="1"/>
    <col min="5" max="5" width="9.5703125" style="25" customWidth="1"/>
    <col min="6" max="6" width="8.5703125" style="25" customWidth="1"/>
    <col min="7" max="7" width="10.42578125" style="25" customWidth="1"/>
    <col min="8" max="16" width="8.5703125" style="25" bestFit="1" customWidth="1"/>
    <col min="17" max="17" width="10.28515625" style="25" bestFit="1" customWidth="1"/>
    <col min="18" max="16384" width="9" style="1"/>
  </cols>
  <sheetData>
    <row r="1" spans="1:17" x14ac:dyDescent="0.25">
      <c r="A1" s="24" t="s">
        <v>14</v>
      </c>
      <c r="B1" s="24" t="s">
        <v>23</v>
      </c>
      <c r="C1" s="47" t="s">
        <v>59</v>
      </c>
      <c r="D1" s="47" t="s">
        <v>60</v>
      </c>
      <c r="E1" s="47" t="s">
        <v>61</v>
      </c>
      <c r="F1" s="47" t="s">
        <v>62</v>
      </c>
      <c r="G1" s="47" t="s">
        <v>63</v>
      </c>
      <c r="H1" s="47" t="s">
        <v>64</v>
      </c>
      <c r="I1" s="47" t="s">
        <v>65</v>
      </c>
      <c r="J1" s="47" t="s">
        <v>78</v>
      </c>
      <c r="K1" s="47" t="s">
        <v>66</v>
      </c>
      <c r="L1" s="47" t="s">
        <v>67</v>
      </c>
      <c r="M1" s="47" t="s">
        <v>68</v>
      </c>
      <c r="N1" s="47" t="s">
        <v>69</v>
      </c>
      <c r="O1" s="47" t="s">
        <v>70</v>
      </c>
      <c r="P1" s="47" t="s">
        <v>71</v>
      </c>
      <c r="Q1" s="47" t="s">
        <v>72</v>
      </c>
    </row>
    <row r="2" spans="1:17" x14ac:dyDescent="0.25">
      <c r="A2" s="38" t="s">
        <v>26</v>
      </c>
      <c r="B2" s="34" t="s">
        <v>42</v>
      </c>
      <c r="C2" s="100">
        <v>32.340000000000003</v>
      </c>
      <c r="D2" s="100">
        <v>38.81</v>
      </c>
      <c r="E2" s="100">
        <v>55.44</v>
      </c>
      <c r="F2" s="100">
        <v>54.45</v>
      </c>
      <c r="G2" s="100">
        <v>54.78</v>
      </c>
      <c r="H2" s="100">
        <v>46.86</v>
      </c>
      <c r="I2" s="100">
        <v>51.48</v>
      </c>
      <c r="J2" s="100">
        <v>56.1</v>
      </c>
      <c r="K2" s="100">
        <v>56.1</v>
      </c>
      <c r="L2" s="100">
        <v>76.5</v>
      </c>
      <c r="M2" s="100">
        <v>72</v>
      </c>
      <c r="N2" s="100">
        <v>76.5</v>
      </c>
      <c r="O2" s="100">
        <v>76.5</v>
      </c>
      <c r="P2" s="100">
        <v>81</v>
      </c>
      <c r="Q2" s="100">
        <v>81</v>
      </c>
    </row>
    <row r="3" spans="1:17" x14ac:dyDescent="0.25">
      <c r="A3" s="38" t="s">
        <v>26</v>
      </c>
      <c r="B3" s="33" t="s">
        <v>41</v>
      </c>
      <c r="C3" s="100">
        <v>23.32</v>
      </c>
      <c r="D3" s="100">
        <v>29.76</v>
      </c>
      <c r="E3" s="100">
        <v>33.200000000000003</v>
      </c>
      <c r="F3" s="100">
        <v>32.159999999999997</v>
      </c>
      <c r="G3" s="100">
        <v>30.8</v>
      </c>
      <c r="H3" s="100">
        <v>24.4</v>
      </c>
      <c r="I3" s="100">
        <v>29.6</v>
      </c>
      <c r="J3" s="100">
        <v>38</v>
      </c>
      <c r="K3" s="100">
        <v>42</v>
      </c>
      <c r="L3" s="100">
        <v>44</v>
      </c>
      <c r="M3" s="100">
        <v>45</v>
      </c>
      <c r="N3" s="100">
        <v>45</v>
      </c>
      <c r="O3" s="100">
        <v>45</v>
      </c>
      <c r="P3" s="100">
        <v>45</v>
      </c>
      <c r="Q3" s="100">
        <v>45</v>
      </c>
    </row>
    <row r="4" spans="1:17" x14ac:dyDescent="0.25">
      <c r="A4" s="38" t="s">
        <v>26</v>
      </c>
      <c r="B4" s="35" t="s">
        <v>52</v>
      </c>
      <c r="C4" s="100">
        <v>0</v>
      </c>
      <c r="D4" s="100">
        <v>0</v>
      </c>
      <c r="E4" s="100">
        <v>0</v>
      </c>
      <c r="F4" s="100">
        <v>0</v>
      </c>
      <c r="G4" s="100">
        <v>0</v>
      </c>
      <c r="H4" s="100">
        <v>1.6</v>
      </c>
      <c r="I4" s="100">
        <v>6</v>
      </c>
      <c r="J4" s="100">
        <v>22</v>
      </c>
      <c r="K4" s="100">
        <v>30</v>
      </c>
      <c r="L4" s="100">
        <v>32</v>
      </c>
      <c r="M4" s="100">
        <v>34</v>
      </c>
      <c r="N4" s="100">
        <v>34</v>
      </c>
      <c r="O4" s="100">
        <v>34</v>
      </c>
      <c r="P4" s="100">
        <v>34</v>
      </c>
      <c r="Q4" s="100">
        <v>34</v>
      </c>
    </row>
    <row r="5" spans="1:17" x14ac:dyDescent="0.25">
      <c r="A5" s="38" t="s">
        <v>26</v>
      </c>
      <c r="B5" s="36" t="s">
        <v>54</v>
      </c>
      <c r="C5" s="100">
        <v>0</v>
      </c>
      <c r="D5" s="100">
        <v>0</v>
      </c>
      <c r="E5" s="100">
        <v>0.5</v>
      </c>
      <c r="F5" s="100">
        <v>3.09</v>
      </c>
      <c r="G5" s="100">
        <v>16</v>
      </c>
      <c r="H5" s="100">
        <v>21</v>
      </c>
      <c r="I5" s="100">
        <v>25</v>
      </c>
      <c r="J5" s="100">
        <v>25</v>
      </c>
      <c r="K5" s="100">
        <v>25</v>
      </c>
      <c r="L5" s="100">
        <v>25</v>
      </c>
      <c r="M5" s="100">
        <v>25</v>
      </c>
      <c r="N5" s="100">
        <v>25</v>
      </c>
      <c r="O5" s="100">
        <v>25</v>
      </c>
      <c r="P5" s="100">
        <v>25</v>
      </c>
      <c r="Q5" s="100">
        <v>25</v>
      </c>
    </row>
    <row r="6" spans="1:17" x14ac:dyDescent="0.25">
      <c r="A6" s="38" t="s">
        <v>26</v>
      </c>
      <c r="B6" s="36" t="s">
        <v>46</v>
      </c>
      <c r="C6" s="100">
        <v>0</v>
      </c>
      <c r="D6" s="100">
        <v>0</v>
      </c>
      <c r="E6" s="100">
        <v>0</v>
      </c>
      <c r="F6" s="100">
        <v>0</v>
      </c>
      <c r="G6" s="100">
        <v>0</v>
      </c>
      <c r="H6" s="100">
        <v>0</v>
      </c>
      <c r="I6" s="100">
        <v>0</v>
      </c>
      <c r="J6" s="100">
        <v>0</v>
      </c>
      <c r="K6" s="100">
        <v>10</v>
      </c>
      <c r="L6" s="100">
        <v>12.5</v>
      </c>
      <c r="M6" s="100">
        <v>17.5</v>
      </c>
      <c r="N6" s="100">
        <v>17.5</v>
      </c>
      <c r="O6" s="100">
        <v>20</v>
      </c>
      <c r="P6" s="100">
        <v>20</v>
      </c>
      <c r="Q6" s="100">
        <v>21.25</v>
      </c>
    </row>
    <row r="7" spans="1:17" s="39" customFormat="1" x14ac:dyDescent="0.25">
      <c r="A7" s="50" t="s">
        <v>26</v>
      </c>
      <c r="B7" s="50" t="s">
        <v>35</v>
      </c>
      <c r="C7" s="101">
        <f>SUM(C2:C6)</f>
        <v>55.660000000000004</v>
      </c>
      <c r="D7" s="101">
        <f t="shared" ref="D7:Q7" si="0">SUM(D2:D6)</f>
        <v>68.570000000000007</v>
      </c>
      <c r="E7" s="101">
        <f t="shared" si="0"/>
        <v>89.14</v>
      </c>
      <c r="F7" s="101">
        <f t="shared" si="0"/>
        <v>89.7</v>
      </c>
      <c r="G7" s="101">
        <f t="shared" si="0"/>
        <v>101.58</v>
      </c>
      <c r="H7" s="101">
        <f t="shared" si="0"/>
        <v>93.859999999999985</v>
      </c>
      <c r="I7" s="101">
        <f t="shared" si="0"/>
        <v>112.08</v>
      </c>
      <c r="J7" s="101">
        <f t="shared" si="0"/>
        <v>141.1</v>
      </c>
      <c r="K7" s="101">
        <f t="shared" si="0"/>
        <v>163.1</v>
      </c>
      <c r="L7" s="101">
        <f t="shared" si="0"/>
        <v>190</v>
      </c>
      <c r="M7" s="101">
        <f t="shared" si="0"/>
        <v>193.5</v>
      </c>
      <c r="N7" s="101">
        <f t="shared" si="0"/>
        <v>198</v>
      </c>
      <c r="O7" s="101">
        <f t="shared" si="0"/>
        <v>200.5</v>
      </c>
      <c r="P7" s="101">
        <f t="shared" si="0"/>
        <v>205</v>
      </c>
      <c r="Q7" s="101">
        <f t="shared" si="0"/>
        <v>206.25</v>
      </c>
    </row>
    <row r="9" spans="1:17" x14ac:dyDescent="0.25">
      <c r="B9" s="39" t="s">
        <v>85</v>
      </c>
      <c r="C9" s="83"/>
      <c r="D9" s="83"/>
      <c r="E9" s="83"/>
      <c r="F9" s="83"/>
      <c r="G9" s="83"/>
      <c r="H9" s="83"/>
      <c r="I9" s="83"/>
      <c r="J9" s="83"/>
      <c r="K9" s="83"/>
      <c r="L9" s="83"/>
      <c r="M9" s="83"/>
      <c r="N9" s="83"/>
      <c r="O9" s="83"/>
      <c r="P9" s="83"/>
      <c r="Q9" s="83"/>
    </row>
    <row r="10" spans="1:17" x14ac:dyDescent="0.25">
      <c r="C10" s="83"/>
      <c r="D10" s="83"/>
      <c r="E10" s="83"/>
      <c r="F10" s="83"/>
      <c r="G10" s="83"/>
      <c r="H10" s="83"/>
      <c r="I10" s="83"/>
      <c r="J10" s="83"/>
      <c r="K10" s="83"/>
      <c r="L10" s="83"/>
      <c r="M10" s="83"/>
      <c r="N10" s="83"/>
      <c r="O10" s="83"/>
      <c r="P10" s="83"/>
      <c r="Q10" s="83"/>
    </row>
    <row r="11" spans="1:17" x14ac:dyDescent="0.25">
      <c r="C11" s="83"/>
      <c r="D11" s="83"/>
      <c r="E11" s="83"/>
      <c r="F11" s="83"/>
      <c r="G11" s="83"/>
      <c r="H11" s="83"/>
      <c r="I11" s="83"/>
      <c r="J11" s="83"/>
      <c r="K11" s="83"/>
      <c r="L11" s="83"/>
      <c r="M11" s="83"/>
      <c r="N11" s="83"/>
      <c r="O11" s="83"/>
      <c r="P11" s="83"/>
      <c r="Q11" s="83"/>
    </row>
    <row r="12" spans="1:17" x14ac:dyDescent="0.25">
      <c r="C12" s="83"/>
      <c r="D12" s="83"/>
      <c r="E12" s="83"/>
      <c r="F12" s="83"/>
      <c r="G12" s="83"/>
      <c r="H12" s="83"/>
      <c r="I12" s="83"/>
      <c r="J12" s="83"/>
      <c r="K12" s="83"/>
      <c r="L12" s="83"/>
      <c r="M12" s="83"/>
      <c r="N12" s="83"/>
      <c r="O12" s="83"/>
      <c r="P12" s="83"/>
      <c r="Q12" s="83"/>
    </row>
    <row r="13" spans="1:17" x14ac:dyDescent="0.25">
      <c r="C13" s="83"/>
      <c r="D13" s="83"/>
      <c r="E13" s="83"/>
      <c r="F13" s="83"/>
      <c r="G13" s="83"/>
      <c r="H13" s="83"/>
      <c r="I13" s="83"/>
      <c r="J13" s="83"/>
      <c r="K13" s="83"/>
      <c r="L13" s="83"/>
      <c r="M13" s="83"/>
      <c r="N13" s="83"/>
      <c r="O13" s="83"/>
      <c r="P13" s="83"/>
      <c r="Q13" s="83"/>
    </row>
    <row r="14" spans="1:17" x14ac:dyDescent="0.25">
      <c r="C14" s="83"/>
      <c r="D14" s="83"/>
      <c r="E14" s="83"/>
      <c r="F14" s="83"/>
      <c r="G14" s="83"/>
      <c r="H14" s="83"/>
      <c r="I14" s="83"/>
      <c r="J14" s="83"/>
      <c r="K14" s="83"/>
      <c r="L14" s="83"/>
      <c r="M14" s="83"/>
      <c r="N14" s="83"/>
      <c r="O14" s="83"/>
      <c r="P14" s="83"/>
      <c r="Q14" s="83"/>
    </row>
  </sheetData>
  <sortState xmlns:xlrd2="http://schemas.microsoft.com/office/spreadsheetml/2017/richdata2" ref="A3:Q6">
    <sortCondition descending="1" ref="K2:K6"/>
  </sortState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582C6F-52E7-46AE-9C90-64D890C2B0F9}">
  <dimension ref="A1:V18"/>
  <sheetViews>
    <sheetView showGridLines="0" tabSelected="1" zoomScaleNormal="100" workbookViewId="0">
      <pane ySplit="1" topLeftCell="A2" activePane="bottomLeft" state="frozen"/>
      <selection pane="bottomLeft" activeCell="K18" sqref="K18"/>
    </sheetView>
  </sheetViews>
  <sheetFormatPr defaultColWidth="9" defaultRowHeight="12.75" x14ac:dyDescent="0.2"/>
  <cols>
    <col min="1" max="1" width="12" style="29" customWidth="1"/>
    <col min="2" max="2" width="50.85546875" style="27" bestFit="1" customWidth="1"/>
    <col min="3" max="3" width="10" style="27" bestFit="1" customWidth="1"/>
    <col min="4" max="4" width="12" style="27" bestFit="1" customWidth="1"/>
    <col min="5" max="6" width="10" style="27" bestFit="1" customWidth="1"/>
    <col min="7" max="7" width="11.42578125" style="27" bestFit="1" customWidth="1"/>
    <col min="8" max="8" width="11" style="27" bestFit="1" customWidth="1"/>
    <col min="9" max="9" width="12" style="27" bestFit="1" customWidth="1"/>
    <col min="10" max="10" width="12.5703125" style="27" bestFit="1" customWidth="1"/>
    <col min="11" max="11" width="12" style="27" customWidth="1"/>
    <col min="12" max="12" width="12" style="27" bestFit="1" customWidth="1"/>
    <col min="13" max="16" width="12" style="27" customWidth="1"/>
    <col min="17" max="17" width="11.5703125" style="27" customWidth="1"/>
    <col min="18" max="18" width="21.7109375" style="27" customWidth="1"/>
    <col min="19" max="19" width="23.28515625" style="56" customWidth="1"/>
    <col min="20" max="16384" width="9" style="27"/>
  </cols>
  <sheetData>
    <row r="1" spans="1:22" ht="13.5" thickBot="1" x14ac:dyDescent="0.25">
      <c r="A1" s="59" t="s">
        <v>14</v>
      </c>
      <c r="B1" s="59"/>
      <c r="C1" s="62" t="s">
        <v>59</v>
      </c>
      <c r="D1" s="62" t="s">
        <v>60</v>
      </c>
      <c r="E1" s="62" t="s">
        <v>61</v>
      </c>
      <c r="F1" s="62" t="s">
        <v>62</v>
      </c>
      <c r="G1" s="62" t="s">
        <v>63</v>
      </c>
      <c r="H1" s="62" t="s">
        <v>64</v>
      </c>
      <c r="I1" s="62" t="s">
        <v>65</v>
      </c>
      <c r="J1" s="62" t="s">
        <v>78</v>
      </c>
      <c r="K1" s="62" t="s">
        <v>66</v>
      </c>
      <c r="L1" s="62" t="s">
        <v>67</v>
      </c>
      <c r="M1" s="62" t="s">
        <v>68</v>
      </c>
      <c r="N1" s="62" t="s">
        <v>69</v>
      </c>
      <c r="O1" s="62" t="s">
        <v>70</v>
      </c>
      <c r="P1" s="62" t="s">
        <v>71</v>
      </c>
      <c r="Q1" s="63" t="s">
        <v>72</v>
      </c>
      <c r="R1" s="61" t="s">
        <v>81</v>
      </c>
      <c r="S1" s="60" t="s">
        <v>80</v>
      </c>
    </row>
    <row r="2" spans="1:22" x14ac:dyDescent="0.2">
      <c r="A2" s="64" t="s">
        <v>26</v>
      </c>
      <c r="B2" s="43" t="s">
        <v>30</v>
      </c>
      <c r="C2" s="90">
        <v>84</v>
      </c>
      <c r="D2" s="90">
        <v>84</v>
      </c>
      <c r="E2" s="90">
        <v>106</v>
      </c>
      <c r="F2" s="90">
        <v>136</v>
      </c>
      <c r="G2" s="90">
        <v>176</v>
      </c>
      <c r="H2" s="90">
        <v>176</v>
      </c>
      <c r="I2" s="90">
        <v>176</v>
      </c>
      <c r="J2" s="90">
        <v>176</v>
      </c>
      <c r="K2" s="90">
        <v>211</v>
      </c>
      <c r="L2" s="90">
        <v>235</v>
      </c>
      <c r="M2" s="90">
        <v>235</v>
      </c>
      <c r="N2" s="90">
        <v>235</v>
      </c>
      <c r="O2" s="90">
        <v>235</v>
      </c>
      <c r="P2" s="90">
        <v>235</v>
      </c>
      <c r="Q2" s="91">
        <v>235</v>
      </c>
    </row>
    <row r="3" spans="1:22" x14ac:dyDescent="0.2">
      <c r="A3" s="52" t="s">
        <v>26</v>
      </c>
      <c r="B3" s="31" t="s">
        <v>31</v>
      </c>
      <c r="C3" s="89">
        <v>55.66</v>
      </c>
      <c r="D3" s="89">
        <v>68.567999999999998</v>
      </c>
      <c r="E3" s="89">
        <v>89.139999999999986</v>
      </c>
      <c r="F3" s="89">
        <v>89.7</v>
      </c>
      <c r="G3" s="89">
        <v>101.58</v>
      </c>
      <c r="H3" s="89">
        <v>93.86</v>
      </c>
      <c r="I3" s="89">
        <v>112.08000000000001</v>
      </c>
      <c r="J3" s="89">
        <v>141.1</v>
      </c>
      <c r="K3" s="89">
        <v>163.1</v>
      </c>
      <c r="L3" s="89">
        <v>190</v>
      </c>
      <c r="M3" s="89">
        <v>193.5</v>
      </c>
      <c r="N3" s="89">
        <v>198</v>
      </c>
      <c r="O3" s="89">
        <v>200.5</v>
      </c>
      <c r="P3" s="89">
        <v>205</v>
      </c>
      <c r="Q3" s="92">
        <v>206.25</v>
      </c>
    </row>
    <row r="4" spans="1:22" ht="15" customHeight="1" x14ac:dyDescent="0.2">
      <c r="A4" s="52" t="s">
        <v>26</v>
      </c>
      <c r="B4" s="31" t="s">
        <v>32</v>
      </c>
      <c r="C4" s="86">
        <v>42.06</v>
      </c>
      <c r="D4" s="86">
        <v>37.47</v>
      </c>
      <c r="E4" s="86">
        <v>26.37</v>
      </c>
      <c r="F4" s="86">
        <v>32.049999999999997</v>
      </c>
      <c r="G4" s="86">
        <v>29.81</v>
      </c>
      <c r="H4" s="86">
        <v>31.73</v>
      </c>
      <c r="I4" s="87">
        <v>29.82</v>
      </c>
      <c r="J4" s="103"/>
      <c r="K4" s="104"/>
      <c r="L4" s="104"/>
      <c r="M4" s="104"/>
      <c r="N4" s="104"/>
      <c r="O4" s="104"/>
      <c r="P4" s="104"/>
      <c r="Q4" s="105"/>
    </row>
    <row r="5" spans="1:22" x14ac:dyDescent="0.2">
      <c r="A5" s="52" t="s">
        <v>26</v>
      </c>
      <c r="B5" s="31" t="s">
        <v>33</v>
      </c>
      <c r="C5" s="86">
        <v>26.37</v>
      </c>
      <c r="D5" s="86">
        <v>28.2</v>
      </c>
      <c r="E5" s="86">
        <v>29.66</v>
      </c>
      <c r="F5" s="86">
        <v>25.47</v>
      </c>
      <c r="G5" s="86">
        <v>19.32</v>
      </c>
      <c r="H5" s="88">
        <v>27.1</v>
      </c>
      <c r="I5" s="87">
        <v>30.44</v>
      </c>
      <c r="J5" s="106"/>
      <c r="K5" s="107"/>
      <c r="L5" s="107"/>
      <c r="M5" s="107"/>
      <c r="N5" s="107"/>
      <c r="O5" s="107"/>
      <c r="P5" s="107"/>
      <c r="Q5" s="108"/>
    </row>
    <row r="6" spans="1:22" ht="13.5" thickBot="1" x14ac:dyDescent="0.25">
      <c r="A6" s="52" t="s">
        <v>26</v>
      </c>
      <c r="B6" s="31" t="s">
        <v>22</v>
      </c>
      <c r="C6" s="89">
        <v>5.92</v>
      </c>
      <c r="D6" s="89">
        <v>6.05</v>
      </c>
      <c r="E6" s="89">
        <v>6.2</v>
      </c>
      <c r="F6" s="89">
        <v>6.81</v>
      </c>
      <c r="G6" s="89">
        <v>9.0500000000000007</v>
      </c>
      <c r="H6" s="89">
        <v>9.76</v>
      </c>
      <c r="I6" s="89">
        <v>13.21</v>
      </c>
      <c r="J6" s="109"/>
      <c r="K6" s="110"/>
      <c r="L6" s="110"/>
      <c r="M6" s="110"/>
      <c r="N6" s="110"/>
      <c r="O6" s="110"/>
      <c r="P6" s="110"/>
      <c r="Q6" s="111"/>
      <c r="R6" s="40"/>
      <c r="S6" s="55"/>
    </row>
    <row r="7" spans="1:22" ht="13.5" thickBot="1" x14ac:dyDescent="0.25">
      <c r="A7" s="52" t="s">
        <v>26</v>
      </c>
      <c r="B7" s="66" t="s">
        <v>48</v>
      </c>
      <c r="C7" s="89">
        <v>65.430000000000007</v>
      </c>
      <c r="D7" s="89">
        <v>71.790000000000006</v>
      </c>
      <c r="E7" s="89">
        <v>79.650000000000006</v>
      </c>
      <c r="F7" s="89">
        <v>89.47</v>
      </c>
      <c r="G7" s="89">
        <v>103.02</v>
      </c>
      <c r="H7" s="89">
        <v>88.73</v>
      </c>
      <c r="I7" s="89">
        <v>98.25</v>
      </c>
      <c r="J7" s="89">
        <v>108.32</v>
      </c>
      <c r="K7" s="89">
        <v>118.61</v>
      </c>
      <c r="L7" s="89">
        <v>129.69999999999999</v>
      </c>
      <c r="M7" s="89">
        <v>141.72</v>
      </c>
      <c r="N7" s="89">
        <v>154.78</v>
      </c>
      <c r="O7" s="89">
        <v>168.95</v>
      </c>
      <c r="P7" s="89">
        <v>184.35</v>
      </c>
      <c r="Q7" s="92">
        <v>200.99</v>
      </c>
      <c r="R7" s="57">
        <f>(I7/C7)^(1/6)-1</f>
        <v>7.0103882608571144E-2</v>
      </c>
      <c r="S7" s="57">
        <f>(Q7/J7)^(1/7)-1</f>
        <v>9.2325964645072256E-2</v>
      </c>
      <c r="V7" s="28"/>
    </row>
    <row r="8" spans="1:22" x14ac:dyDescent="0.2">
      <c r="A8" s="52" t="s">
        <v>26</v>
      </c>
      <c r="B8" s="32" t="s">
        <v>36</v>
      </c>
      <c r="C8" s="96">
        <v>0.11219999999999999</v>
      </c>
      <c r="D8" s="96">
        <v>9.7199999999999995E-2</v>
      </c>
      <c r="E8" s="96">
        <v>0.1095</v>
      </c>
      <c r="F8" s="96">
        <v>0.12330000000000001</v>
      </c>
      <c r="G8" s="96">
        <v>0.15140000000000001</v>
      </c>
      <c r="H8" s="96">
        <v>-0.13869999999999999</v>
      </c>
      <c r="I8" s="96">
        <v>0.10730000000000001</v>
      </c>
      <c r="J8" s="96">
        <v>0.10249999999999999</v>
      </c>
      <c r="K8" s="96">
        <v>9.5000000000000001E-2</v>
      </c>
      <c r="L8" s="96">
        <v>9.35E-2</v>
      </c>
      <c r="M8" s="96">
        <v>9.2700000000000005E-2</v>
      </c>
      <c r="N8" s="96">
        <v>9.2100000000000001E-2</v>
      </c>
      <c r="O8" s="96">
        <v>9.1600000000000001E-2</v>
      </c>
      <c r="P8" s="96">
        <v>9.11E-2</v>
      </c>
      <c r="Q8" s="97">
        <v>9.0300000000000005E-2</v>
      </c>
      <c r="R8" s="40"/>
      <c r="S8" s="55"/>
    </row>
    <row r="9" spans="1:22" ht="15.75" customHeight="1" thickBot="1" x14ac:dyDescent="0.25">
      <c r="A9" s="53" t="s">
        <v>26</v>
      </c>
      <c r="B9" s="68" t="s">
        <v>37</v>
      </c>
      <c r="C9" s="112"/>
      <c r="D9" s="113"/>
      <c r="E9" s="113"/>
      <c r="F9" s="113"/>
      <c r="G9" s="113"/>
      <c r="H9" s="114"/>
      <c r="I9" s="26">
        <v>13.83</v>
      </c>
      <c r="J9" s="26">
        <v>32.78</v>
      </c>
      <c r="K9" s="26">
        <v>44.49</v>
      </c>
      <c r="L9" s="26">
        <v>60.3</v>
      </c>
      <c r="M9" s="26">
        <v>51.78</v>
      </c>
      <c r="N9" s="26">
        <v>43.22</v>
      </c>
      <c r="O9" s="26">
        <v>31.55</v>
      </c>
      <c r="P9" s="26">
        <v>20.65</v>
      </c>
      <c r="Q9" s="65">
        <v>5.26</v>
      </c>
      <c r="R9" s="40"/>
      <c r="S9" s="55"/>
    </row>
    <row r="10" spans="1:22" x14ac:dyDescent="0.2">
      <c r="C10" s="93"/>
      <c r="D10" s="93"/>
      <c r="E10" s="93"/>
      <c r="F10" s="93"/>
      <c r="G10" s="93"/>
      <c r="H10" s="93"/>
      <c r="I10" s="93"/>
      <c r="J10" s="93"/>
      <c r="K10" s="93"/>
      <c r="L10" s="93"/>
      <c r="M10" s="93"/>
      <c r="N10" s="93"/>
      <c r="O10" s="93"/>
      <c r="P10" s="93"/>
      <c r="Q10" s="93"/>
    </row>
    <row r="11" spans="1:22" ht="13.5" thickBot="1" x14ac:dyDescent="0.25">
      <c r="C11" s="93"/>
      <c r="D11" s="93"/>
      <c r="E11" s="93"/>
      <c r="F11" s="93"/>
      <c r="G11" s="93"/>
      <c r="H11" s="93"/>
      <c r="I11" s="93"/>
      <c r="J11" s="93"/>
      <c r="K11" s="93"/>
      <c r="L11" s="93"/>
      <c r="M11" s="93"/>
      <c r="N11" s="93"/>
      <c r="O11" s="93"/>
      <c r="P11" s="93"/>
      <c r="Q11" s="93"/>
    </row>
    <row r="12" spans="1:22" ht="15" customHeight="1" thickBot="1" x14ac:dyDescent="0.25">
      <c r="A12" s="51" t="s">
        <v>26</v>
      </c>
      <c r="B12" s="67" t="s">
        <v>47</v>
      </c>
      <c r="C12" s="115"/>
      <c r="D12" s="116"/>
      <c r="E12" s="116"/>
      <c r="F12" s="116"/>
      <c r="G12" s="116"/>
      <c r="H12" s="117"/>
      <c r="I12" s="94">
        <v>98</v>
      </c>
      <c r="J12" s="94">
        <v>110.5</v>
      </c>
      <c r="K12" s="94">
        <v>123.79</v>
      </c>
      <c r="L12" s="94">
        <v>138.49</v>
      </c>
      <c r="M12" s="94">
        <v>154.86000000000001</v>
      </c>
      <c r="N12" s="94">
        <v>173.06</v>
      </c>
      <c r="O12" s="94">
        <v>193.36</v>
      </c>
      <c r="P12" s="94">
        <v>215.87</v>
      </c>
      <c r="Q12" s="95">
        <v>240.89</v>
      </c>
      <c r="S12" s="58">
        <f>(Q12/J12)^(1/7)-1</f>
        <v>0.11776608356055429</v>
      </c>
    </row>
    <row r="13" spans="1:22" ht="15" customHeight="1" thickBot="1" x14ac:dyDescent="0.25">
      <c r="A13" s="52" t="s">
        <v>26</v>
      </c>
      <c r="B13" s="32" t="s">
        <v>36</v>
      </c>
      <c r="C13" s="106"/>
      <c r="D13" s="107"/>
      <c r="E13" s="107"/>
      <c r="F13" s="107"/>
      <c r="G13" s="107"/>
      <c r="H13" s="118"/>
      <c r="I13" s="96">
        <v>0.1323</v>
      </c>
      <c r="J13" s="96">
        <v>0.12759999999999999</v>
      </c>
      <c r="K13" s="96">
        <v>0.1202</v>
      </c>
      <c r="L13" s="96">
        <v>0.1188</v>
      </c>
      <c r="M13" s="96">
        <v>0.1182</v>
      </c>
      <c r="N13" s="96">
        <v>0.11749999999999999</v>
      </c>
      <c r="O13" s="96">
        <v>0.1173</v>
      </c>
      <c r="P13" s="96">
        <v>0.1164</v>
      </c>
      <c r="Q13" s="97">
        <v>0.1159</v>
      </c>
    </row>
    <row r="14" spans="1:22" ht="15" customHeight="1" thickBot="1" x14ac:dyDescent="0.25">
      <c r="A14" s="52" t="s">
        <v>26</v>
      </c>
      <c r="B14" s="66" t="s">
        <v>49</v>
      </c>
      <c r="C14" s="106"/>
      <c r="D14" s="107"/>
      <c r="E14" s="107"/>
      <c r="F14" s="107"/>
      <c r="G14" s="107"/>
      <c r="H14" s="118"/>
      <c r="I14" s="89">
        <v>98</v>
      </c>
      <c r="J14" s="89">
        <v>106.56</v>
      </c>
      <c r="K14" s="89">
        <v>115.04</v>
      </c>
      <c r="L14" s="89">
        <v>124.09</v>
      </c>
      <c r="M14" s="89">
        <v>133.65</v>
      </c>
      <c r="N14" s="89">
        <v>143.91999999999999</v>
      </c>
      <c r="O14" s="89">
        <v>154.88</v>
      </c>
      <c r="P14" s="89">
        <v>166.62</v>
      </c>
      <c r="Q14" s="92">
        <v>179.09</v>
      </c>
      <c r="S14" s="58">
        <f>(Q14/J14)^(1/7)-1</f>
        <v>7.6988380581515692E-2</v>
      </c>
    </row>
    <row r="15" spans="1:22" ht="15.75" customHeight="1" thickBot="1" x14ac:dyDescent="0.25">
      <c r="A15" s="53" t="s">
        <v>26</v>
      </c>
      <c r="B15" s="54" t="s">
        <v>36</v>
      </c>
      <c r="C15" s="119"/>
      <c r="D15" s="120"/>
      <c r="E15" s="120"/>
      <c r="F15" s="120"/>
      <c r="G15" s="120"/>
      <c r="H15" s="121"/>
      <c r="I15" s="98">
        <v>7.7100000000000002E-2</v>
      </c>
      <c r="J15" s="98">
        <v>8.7300000000000003E-2</v>
      </c>
      <c r="K15" s="98">
        <v>7.9600000000000004E-2</v>
      </c>
      <c r="L15" s="98">
        <v>7.8700000000000006E-2</v>
      </c>
      <c r="M15" s="98">
        <v>7.6999999999999999E-2</v>
      </c>
      <c r="N15" s="98">
        <v>7.6899999999999996E-2</v>
      </c>
      <c r="O15" s="98">
        <v>7.6100000000000001E-2</v>
      </c>
      <c r="P15" s="98">
        <v>7.5800000000000006E-2</v>
      </c>
      <c r="Q15" s="99">
        <v>7.4899999999999994E-2</v>
      </c>
      <c r="S15" s="55"/>
    </row>
    <row r="16" spans="1:22" x14ac:dyDescent="0.2">
      <c r="I16" s="81"/>
      <c r="J16" s="81"/>
      <c r="K16" s="81"/>
      <c r="L16" s="81"/>
      <c r="M16" s="81"/>
      <c r="N16" s="81"/>
      <c r="O16" s="81"/>
      <c r="P16" s="81"/>
      <c r="Q16" s="81"/>
    </row>
    <row r="17" spans="2:17" x14ac:dyDescent="0.2">
      <c r="C17" s="78"/>
      <c r="D17" s="78"/>
      <c r="E17" s="78"/>
      <c r="F17" s="78"/>
      <c r="G17" s="78"/>
      <c r="H17" s="78"/>
      <c r="I17" s="78"/>
      <c r="J17" s="78"/>
      <c r="K17" s="78"/>
      <c r="L17" s="78"/>
      <c r="M17" s="78"/>
      <c r="N17" s="78"/>
      <c r="O17" s="78"/>
      <c r="P17" s="78"/>
      <c r="Q17" s="78"/>
    </row>
    <row r="18" spans="2:17" ht="15" x14ac:dyDescent="0.25">
      <c r="B18" s="39" t="s">
        <v>85</v>
      </c>
      <c r="C18" s="82"/>
      <c r="D18" s="82"/>
      <c r="E18" s="82"/>
      <c r="F18" s="82"/>
      <c r="G18" s="82"/>
      <c r="H18" s="82"/>
      <c r="I18" s="82"/>
      <c r="J18" s="82"/>
      <c r="K18" s="82"/>
      <c r="L18" s="82"/>
      <c r="M18" s="82"/>
      <c r="N18" s="82"/>
      <c r="O18" s="82"/>
      <c r="P18" s="82"/>
      <c r="Q18" s="82"/>
    </row>
  </sheetData>
  <mergeCells count="3">
    <mergeCell ref="J4:Q6"/>
    <mergeCell ref="C9:H9"/>
    <mergeCell ref="C12:H15"/>
  </mergeCells>
  <phoneticPr fontId="16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4654C7-D697-432F-BD8F-8ADF94F25CA8}">
  <dimension ref="A1:AF29"/>
  <sheetViews>
    <sheetView showGridLines="0" topLeftCell="A13" workbookViewId="0">
      <selection activeCell="D35" sqref="D35"/>
    </sheetView>
  </sheetViews>
  <sheetFormatPr defaultRowHeight="15" x14ac:dyDescent="0.25"/>
  <cols>
    <col min="1" max="1" width="33.7109375" style="45" customWidth="1"/>
    <col min="2" max="16384" width="9.140625" style="45"/>
  </cols>
  <sheetData>
    <row r="1" spans="1:32" x14ac:dyDescent="0.25">
      <c r="A1" s="41" t="s">
        <v>75</v>
      </c>
      <c r="B1" s="42"/>
      <c r="C1" s="47" t="s">
        <v>59</v>
      </c>
      <c r="D1" s="47" t="s">
        <v>60</v>
      </c>
      <c r="E1" s="47" t="s">
        <v>61</v>
      </c>
      <c r="F1" s="47" t="s">
        <v>62</v>
      </c>
      <c r="G1" s="47" t="s">
        <v>63</v>
      </c>
      <c r="H1" s="47" t="s">
        <v>64</v>
      </c>
      <c r="I1" s="47" t="s">
        <v>65</v>
      </c>
      <c r="J1" s="47" t="s">
        <v>78</v>
      </c>
      <c r="K1" s="47" t="s">
        <v>66</v>
      </c>
      <c r="L1" s="47" t="s">
        <v>67</v>
      </c>
      <c r="M1" s="47" t="s">
        <v>68</v>
      </c>
      <c r="N1" s="47" t="s">
        <v>69</v>
      </c>
      <c r="O1" s="47" t="s">
        <v>70</v>
      </c>
      <c r="P1" s="47" t="s">
        <v>71</v>
      </c>
      <c r="Q1" s="47" t="s">
        <v>72</v>
      </c>
    </row>
    <row r="2" spans="1:32" x14ac:dyDescent="0.25">
      <c r="A2" s="37" t="s">
        <v>38</v>
      </c>
      <c r="B2" s="42"/>
      <c r="C2" s="48">
        <v>28.99</v>
      </c>
      <c r="D2" s="48">
        <v>31.73</v>
      </c>
      <c r="E2" s="48">
        <v>35.130000000000003</v>
      </c>
      <c r="F2" s="48">
        <v>39.28</v>
      </c>
      <c r="G2" s="48">
        <v>45.53</v>
      </c>
      <c r="H2" s="48">
        <v>39.57</v>
      </c>
      <c r="I2" s="48">
        <v>43.23</v>
      </c>
      <c r="J2" s="48">
        <v>47.88</v>
      </c>
      <c r="K2" s="48">
        <v>52.31</v>
      </c>
      <c r="L2" s="48">
        <v>57.07</v>
      </c>
      <c r="M2" s="48">
        <v>62.36</v>
      </c>
      <c r="N2" s="48">
        <v>68.260000000000005</v>
      </c>
      <c r="O2" s="48">
        <v>74.510000000000005</v>
      </c>
      <c r="P2" s="48">
        <v>81.11</v>
      </c>
      <c r="Q2" s="48">
        <v>88.24</v>
      </c>
      <c r="R2" s="85"/>
      <c r="S2" s="85"/>
      <c r="T2" s="85"/>
      <c r="U2" s="85"/>
      <c r="V2" s="85"/>
      <c r="W2" s="85"/>
      <c r="X2" s="85"/>
      <c r="Y2" s="85"/>
      <c r="Z2" s="85"/>
      <c r="AA2" s="85"/>
      <c r="AB2" s="85"/>
      <c r="AC2" s="85"/>
      <c r="AD2" s="85"/>
      <c r="AE2" s="85"/>
      <c r="AF2" s="85"/>
    </row>
    <row r="3" spans="1:32" x14ac:dyDescent="0.25">
      <c r="A3" s="37" t="s">
        <v>39</v>
      </c>
      <c r="B3" s="42"/>
      <c r="C3" s="48">
        <v>16.68</v>
      </c>
      <c r="D3" s="48">
        <v>18.38</v>
      </c>
      <c r="E3" s="48">
        <v>20.39</v>
      </c>
      <c r="F3" s="48">
        <v>23.17</v>
      </c>
      <c r="G3" s="48">
        <v>26.06</v>
      </c>
      <c r="H3" s="48">
        <v>22.98</v>
      </c>
      <c r="I3" s="48">
        <v>25.35</v>
      </c>
      <c r="J3" s="48">
        <v>27.84</v>
      </c>
      <c r="K3" s="48">
        <v>30.36</v>
      </c>
      <c r="L3" s="48">
        <v>33.33</v>
      </c>
      <c r="M3" s="48">
        <v>36.56</v>
      </c>
      <c r="N3" s="48">
        <v>39.78</v>
      </c>
      <c r="O3" s="48">
        <v>43.42</v>
      </c>
      <c r="P3" s="48">
        <v>47.56</v>
      </c>
      <c r="Q3" s="48">
        <v>51.86</v>
      </c>
      <c r="R3" s="85"/>
      <c r="S3" s="85"/>
      <c r="T3" s="85"/>
      <c r="U3" s="85"/>
      <c r="V3" s="85"/>
      <c r="W3" s="85"/>
      <c r="X3" s="85"/>
      <c r="Y3" s="85"/>
      <c r="Z3" s="85"/>
      <c r="AA3" s="85"/>
      <c r="AB3" s="85"/>
      <c r="AC3" s="85"/>
      <c r="AD3" s="85"/>
      <c r="AE3" s="85"/>
      <c r="AF3" s="85"/>
    </row>
    <row r="4" spans="1:32" x14ac:dyDescent="0.25">
      <c r="A4" s="37" t="s">
        <v>50</v>
      </c>
      <c r="B4" s="42"/>
      <c r="C4" s="48">
        <v>7.39</v>
      </c>
      <c r="D4" s="48">
        <v>8.0399999999999991</v>
      </c>
      <c r="E4" s="48">
        <v>9</v>
      </c>
      <c r="F4" s="48">
        <v>10.199999999999999</v>
      </c>
      <c r="G4" s="48">
        <v>11.74</v>
      </c>
      <c r="H4" s="48">
        <v>10.119999999999999</v>
      </c>
      <c r="I4" s="48">
        <v>11.2</v>
      </c>
      <c r="J4" s="48">
        <v>12.46</v>
      </c>
      <c r="K4" s="48">
        <v>13.64</v>
      </c>
      <c r="L4" s="48">
        <v>14.92</v>
      </c>
      <c r="M4" s="48">
        <v>16.440000000000001</v>
      </c>
      <c r="N4" s="48">
        <v>17.95</v>
      </c>
      <c r="O4" s="48">
        <v>19.600000000000001</v>
      </c>
      <c r="P4" s="48">
        <v>21.38</v>
      </c>
      <c r="Q4" s="48">
        <v>23.52</v>
      </c>
      <c r="R4" s="85"/>
      <c r="S4" s="85"/>
      <c r="T4" s="85"/>
      <c r="U4" s="85"/>
      <c r="V4" s="85"/>
      <c r="W4" s="85"/>
      <c r="X4" s="85"/>
      <c r="Y4" s="85"/>
      <c r="Z4" s="85"/>
      <c r="AA4" s="85"/>
      <c r="AB4" s="85"/>
      <c r="AC4" s="85"/>
      <c r="AD4" s="85"/>
      <c r="AE4" s="85"/>
      <c r="AF4" s="85"/>
    </row>
    <row r="5" spans="1:32" x14ac:dyDescent="0.25">
      <c r="A5" s="37" t="s">
        <v>51</v>
      </c>
      <c r="B5" s="42"/>
      <c r="C5" s="48">
        <v>5.5</v>
      </c>
      <c r="D5" s="48">
        <v>5.96</v>
      </c>
      <c r="E5" s="48">
        <v>6.69</v>
      </c>
      <c r="F5" s="48">
        <v>7.52</v>
      </c>
      <c r="G5" s="48">
        <v>8.76</v>
      </c>
      <c r="H5" s="48">
        <v>7.54</v>
      </c>
      <c r="I5" s="48">
        <v>8.35</v>
      </c>
      <c r="J5" s="48">
        <v>9.32</v>
      </c>
      <c r="K5" s="48">
        <v>10.199999999999999</v>
      </c>
      <c r="L5" s="48">
        <v>11.15</v>
      </c>
      <c r="M5" s="48">
        <v>12.19</v>
      </c>
      <c r="N5" s="48">
        <v>13.47</v>
      </c>
      <c r="O5" s="48">
        <v>14.7</v>
      </c>
      <c r="P5" s="48">
        <v>16.04</v>
      </c>
      <c r="Q5" s="48">
        <v>17.690000000000001</v>
      </c>
      <c r="R5" s="85"/>
      <c r="S5" s="85"/>
      <c r="T5" s="85"/>
      <c r="U5" s="85"/>
      <c r="V5" s="85"/>
      <c r="W5" s="85"/>
      <c r="X5" s="85"/>
      <c r="Y5" s="85"/>
      <c r="Z5" s="85"/>
      <c r="AA5" s="85"/>
      <c r="AB5" s="85"/>
      <c r="AC5" s="85"/>
      <c r="AD5" s="85"/>
      <c r="AE5" s="85"/>
      <c r="AF5" s="85"/>
    </row>
    <row r="6" spans="1:32" x14ac:dyDescent="0.25">
      <c r="A6" s="37" t="s">
        <v>40</v>
      </c>
      <c r="B6" s="42"/>
      <c r="C6" s="48">
        <v>4.0599999999999996</v>
      </c>
      <c r="D6" s="48">
        <v>4.38</v>
      </c>
      <c r="E6" s="48">
        <v>4.9400000000000004</v>
      </c>
      <c r="F6" s="48">
        <v>5.55</v>
      </c>
      <c r="G6" s="48">
        <v>6.49</v>
      </c>
      <c r="H6" s="48">
        <v>5.59</v>
      </c>
      <c r="I6" s="48">
        <v>6.19</v>
      </c>
      <c r="J6" s="48">
        <v>6.82</v>
      </c>
      <c r="K6" s="48">
        <v>7.59</v>
      </c>
      <c r="L6" s="48">
        <v>8.3000000000000007</v>
      </c>
      <c r="M6" s="48">
        <v>9.07</v>
      </c>
      <c r="N6" s="48">
        <v>10.06</v>
      </c>
      <c r="O6" s="48">
        <v>10.98</v>
      </c>
      <c r="P6" s="48">
        <v>11.98</v>
      </c>
      <c r="Q6" s="48">
        <v>13.06</v>
      </c>
      <c r="R6" s="85"/>
      <c r="S6" s="85"/>
      <c r="T6" s="85"/>
      <c r="U6" s="85"/>
      <c r="V6" s="85"/>
      <c r="W6" s="85"/>
      <c r="X6" s="85"/>
      <c r="Y6" s="85"/>
      <c r="Z6" s="85"/>
      <c r="AA6" s="85"/>
      <c r="AB6" s="85"/>
      <c r="AC6" s="85"/>
      <c r="AD6" s="85"/>
      <c r="AE6" s="85"/>
      <c r="AF6" s="85"/>
    </row>
    <row r="7" spans="1:32" x14ac:dyDescent="0.25">
      <c r="A7" s="37" t="s">
        <v>12</v>
      </c>
      <c r="B7" s="42"/>
      <c r="C7" s="48">
        <v>2.81</v>
      </c>
      <c r="D7" s="48">
        <v>3.3</v>
      </c>
      <c r="E7" s="48">
        <v>3.5</v>
      </c>
      <c r="F7" s="48">
        <v>3.76</v>
      </c>
      <c r="G7" s="48">
        <v>4.43</v>
      </c>
      <c r="H7" s="48">
        <v>2.93</v>
      </c>
      <c r="I7" s="48">
        <v>3.93</v>
      </c>
      <c r="J7" s="48">
        <v>4.01</v>
      </c>
      <c r="K7" s="48">
        <v>4.51</v>
      </c>
      <c r="L7" s="48">
        <v>4.93</v>
      </c>
      <c r="M7" s="48">
        <v>5.0999999999999996</v>
      </c>
      <c r="N7" s="48">
        <v>5.26</v>
      </c>
      <c r="O7" s="48">
        <v>5.74</v>
      </c>
      <c r="P7" s="48">
        <v>6.27</v>
      </c>
      <c r="Q7" s="48">
        <v>6.63</v>
      </c>
      <c r="R7" s="85"/>
      <c r="S7" s="85"/>
      <c r="T7" s="85"/>
      <c r="U7" s="85"/>
      <c r="V7" s="85"/>
      <c r="W7" s="85"/>
      <c r="X7" s="85"/>
      <c r="Y7" s="85"/>
      <c r="Z7" s="85"/>
      <c r="AA7" s="85"/>
      <c r="AB7" s="85"/>
      <c r="AC7" s="85"/>
      <c r="AD7" s="85"/>
      <c r="AE7" s="85"/>
      <c r="AF7" s="85"/>
    </row>
    <row r="8" spans="1:32" x14ac:dyDescent="0.25">
      <c r="A8" s="41" t="s">
        <v>35</v>
      </c>
      <c r="B8" s="42"/>
      <c r="C8" s="49">
        <v>65.430000000000007</v>
      </c>
      <c r="D8" s="49">
        <v>71.790000000000006</v>
      </c>
      <c r="E8" s="49">
        <v>79.650000000000006</v>
      </c>
      <c r="F8" s="49">
        <v>89.47</v>
      </c>
      <c r="G8" s="49">
        <v>103.02</v>
      </c>
      <c r="H8" s="49">
        <v>88.73</v>
      </c>
      <c r="I8" s="49">
        <v>98.25</v>
      </c>
      <c r="J8" s="49">
        <v>108.32</v>
      </c>
      <c r="K8" s="49">
        <v>118.61</v>
      </c>
      <c r="L8" s="49">
        <v>129.69999999999999</v>
      </c>
      <c r="M8" s="49">
        <v>141.72</v>
      </c>
      <c r="N8" s="49">
        <v>154.78</v>
      </c>
      <c r="O8" s="49">
        <v>168.95</v>
      </c>
      <c r="P8" s="49">
        <v>184.35</v>
      </c>
      <c r="Q8" s="49">
        <v>200.99</v>
      </c>
      <c r="R8" s="85"/>
      <c r="S8" s="85"/>
      <c r="T8" s="85"/>
      <c r="U8" s="85"/>
      <c r="V8" s="85"/>
      <c r="W8" s="85"/>
      <c r="X8" s="85"/>
      <c r="Y8" s="85"/>
      <c r="Z8" s="85"/>
      <c r="AA8" s="85"/>
      <c r="AB8" s="85"/>
      <c r="AC8" s="85"/>
      <c r="AD8" s="85"/>
      <c r="AE8" s="85"/>
      <c r="AF8" s="85"/>
    </row>
    <row r="9" spans="1:32" x14ac:dyDescent="0.25">
      <c r="B9" s="42"/>
      <c r="C9" s="42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  <c r="Q9" s="42"/>
    </row>
    <row r="10" spans="1:32" x14ac:dyDescent="0.25">
      <c r="A10" s="41" t="s">
        <v>76</v>
      </c>
      <c r="B10" s="42"/>
      <c r="C10" s="47" t="s">
        <v>59</v>
      </c>
      <c r="D10" s="47" t="s">
        <v>60</v>
      </c>
      <c r="E10" s="47" t="s">
        <v>61</v>
      </c>
      <c r="F10" s="47" t="s">
        <v>62</v>
      </c>
      <c r="G10" s="47" t="s">
        <v>63</v>
      </c>
      <c r="H10" s="47" t="s">
        <v>64</v>
      </c>
      <c r="I10" s="47" t="s">
        <v>65</v>
      </c>
      <c r="J10" s="47" t="s">
        <v>78</v>
      </c>
      <c r="K10" s="47" t="s">
        <v>66</v>
      </c>
      <c r="L10" s="47" t="s">
        <v>67</v>
      </c>
      <c r="M10" s="47" t="s">
        <v>68</v>
      </c>
      <c r="N10" s="47" t="s">
        <v>69</v>
      </c>
      <c r="O10" s="47" t="s">
        <v>70</v>
      </c>
      <c r="P10" s="47" t="s">
        <v>71</v>
      </c>
      <c r="Q10" s="47" t="s">
        <v>72</v>
      </c>
    </row>
    <row r="11" spans="1:32" x14ac:dyDescent="0.25">
      <c r="A11" s="37" t="s">
        <v>45</v>
      </c>
      <c r="B11" s="42"/>
      <c r="C11" s="48">
        <v>31.41</v>
      </c>
      <c r="D11" s="48">
        <v>34.39</v>
      </c>
      <c r="E11" s="48">
        <v>38.15</v>
      </c>
      <c r="F11" s="48">
        <v>42.77</v>
      </c>
      <c r="G11" s="48">
        <v>49.24</v>
      </c>
      <c r="H11" s="48">
        <v>42.32</v>
      </c>
      <c r="I11" s="48">
        <v>46.87</v>
      </c>
      <c r="J11" s="48">
        <v>51.56</v>
      </c>
      <c r="K11" s="48">
        <v>56.46</v>
      </c>
      <c r="L11" s="48">
        <v>61.61</v>
      </c>
      <c r="M11" s="48">
        <v>67.319999999999993</v>
      </c>
      <c r="N11" s="48">
        <v>73.36</v>
      </c>
      <c r="O11" s="48">
        <v>80.08</v>
      </c>
      <c r="P11" s="48">
        <v>87.38</v>
      </c>
      <c r="Q11" s="48">
        <v>95.07</v>
      </c>
      <c r="R11" s="85"/>
      <c r="S11" s="85"/>
      <c r="T11" s="85"/>
      <c r="U11" s="85"/>
      <c r="V11" s="85"/>
      <c r="W11" s="85"/>
      <c r="X11" s="85"/>
      <c r="Y11" s="85"/>
      <c r="Z11" s="85"/>
      <c r="AA11" s="85"/>
      <c r="AB11" s="85"/>
      <c r="AC11" s="85"/>
      <c r="AD11" s="85"/>
      <c r="AE11" s="85"/>
      <c r="AF11" s="85"/>
    </row>
    <row r="12" spans="1:32" x14ac:dyDescent="0.25">
      <c r="A12" s="37" t="s">
        <v>43</v>
      </c>
      <c r="B12" s="42"/>
      <c r="C12" s="48">
        <v>29.71</v>
      </c>
      <c r="D12" s="48">
        <v>32.659999999999997</v>
      </c>
      <c r="E12" s="48">
        <v>36.32</v>
      </c>
      <c r="F12" s="48">
        <v>40.89</v>
      </c>
      <c r="G12" s="48">
        <v>47.18</v>
      </c>
      <c r="H12" s="48">
        <v>40.729999999999997</v>
      </c>
      <c r="I12" s="48">
        <v>45.2</v>
      </c>
      <c r="J12" s="48">
        <v>49.83</v>
      </c>
      <c r="K12" s="48">
        <v>54.68</v>
      </c>
      <c r="L12" s="48">
        <v>59.92</v>
      </c>
      <c r="M12" s="48">
        <v>65.62</v>
      </c>
      <c r="N12" s="48">
        <v>71.819999999999993</v>
      </c>
      <c r="O12" s="48">
        <v>78.56</v>
      </c>
      <c r="P12" s="48">
        <v>85.91</v>
      </c>
      <c r="Q12" s="48">
        <v>93.86</v>
      </c>
      <c r="R12" s="85"/>
      <c r="S12" s="85"/>
      <c r="T12" s="85"/>
      <c r="U12" s="85"/>
      <c r="V12" s="85"/>
      <c r="W12" s="85"/>
      <c r="X12" s="85"/>
      <c r="Y12" s="85"/>
      <c r="Z12" s="85"/>
      <c r="AA12" s="85"/>
      <c r="AB12" s="85"/>
      <c r="AC12" s="85"/>
      <c r="AD12" s="85"/>
      <c r="AE12" s="85"/>
      <c r="AF12" s="85"/>
    </row>
    <row r="13" spans="1:32" x14ac:dyDescent="0.25">
      <c r="A13" s="37" t="s">
        <v>44</v>
      </c>
      <c r="B13" s="42"/>
      <c r="C13" s="48">
        <v>4.32</v>
      </c>
      <c r="D13" s="48">
        <v>4.74</v>
      </c>
      <c r="E13" s="48">
        <v>5.18</v>
      </c>
      <c r="F13" s="48">
        <v>5.82</v>
      </c>
      <c r="G13" s="48">
        <v>6.59</v>
      </c>
      <c r="H13" s="48">
        <v>5.68</v>
      </c>
      <c r="I13" s="48">
        <v>6.19</v>
      </c>
      <c r="J13" s="48">
        <v>6.93</v>
      </c>
      <c r="K13" s="48">
        <v>7.47</v>
      </c>
      <c r="L13" s="48">
        <v>8.17</v>
      </c>
      <c r="M13" s="48">
        <v>8.7899999999999991</v>
      </c>
      <c r="N13" s="48">
        <v>9.6</v>
      </c>
      <c r="O13" s="48">
        <v>10.31</v>
      </c>
      <c r="P13" s="48">
        <v>11.06</v>
      </c>
      <c r="Q13" s="48">
        <v>12.06</v>
      </c>
      <c r="R13" s="85"/>
      <c r="S13" s="85"/>
      <c r="T13" s="85"/>
      <c r="U13" s="85"/>
      <c r="V13" s="85"/>
      <c r="W13" s="85"/>
      <c r="X13" s="85"/>
      <c r="Y13" s="85"/>
      <c r="Z13" s="85"/>
      <c r="AA13" s="85"/>
      <c r="AB13" s="85"/>
      <c r="AC13" s="85"/>
      <c r="AD13" s="85"/>
      <c r="AE13" s="85"/>
      <c r="AF13" s="85"/>
    </row>
    <row r="14" spans="1:32" x14ac:dyDescent="0.25">
      <c r="A14" s="41" t="s">
        <v>35</v>
      </c>
      <c r="B14" s="42"/>
      <c r="C14" s="49">
        <v>65.430000000000007</v>
      </c>
      <c r="D14" s="49">
        <v>71.790000000000006</v>
      </c>
      <c r="E14" s="49">
        <v>79.650000000000006</v>
      </c>
      <c r="F14" s="49">
        <v>89.47</v>
      </c>
      <c r="G14" s="49">
        <v>103.02</v>
      </c>
      <c r="H14" s="49">
        <v>88.73</v>
      </c>
      <c r="I14" s="49">
        <v>98.25</v>
      </c>
      <c r="J14" s="49">
        <v>108.32</v>
      </c>
      <c r="K14" s="49">
        <v>118.61</v>
      </c>
      <c r="L14" s="49">
        <v>129.69999999999999</v>
      </c>
      <c r="M14" s="49">
        <v>141.72</v>
      </c>
      <c r="N14" s="49">
        <v>154.78</v>
      </c>
      <c r="O14" s="49">
        <v>168.95</v>
      </c>
      <c r="P14" s="49">
        <v>184.35</v>
      </c>
      <c r="Q14" s="49">
        <v>200.99</v>
      </c>
      <c r="R14" s="85"/>
      <c r="S14" s="85"/>
      <c r="T14" s="85"/>
      <c r="U14" s="85"/>
      <c r="V14" s="85"/>
      <c r="W14" s="85"/>
      <c r="X14" s="85"/>
      <c r="Y14" s="85"/>
      <c r="Z14" s="85"/>
      <c r="AA14" s="85"/>
      <c r="AB14" s="85"/>
      <c r="AC14" s="85"/>
      <c r="AD14" s="85"/>
      <c r="AE14" s="85"/>
      <c r="AF14" s="85"/>
    </row>
    <row r="15" spans="1:32" x14ac:dyDescent="0.25">
      <c r="A15" s="46"/>
      <c r="B15" s="42"/>
      <c r="C15" s="44"/>
      <c r="D15" s="44"/>
      <c r="E15" s="44"/>
      <c r="F15" s="44"/>
      <c r="G15" s="44"/>
      <c r="H15" s="44"/>
      <c r="I15" s="44"/>
      <c r="J15" s="44"/>
      <c r="K15" s="44"/>
      <c r="L15" s="44"/>
      <c r="M15" s="44"/>
      <c r="N15" s="44"/>
      <c r="O15" s="44"/>
      <c r="P15" s="44"/>
      <c r="Q15" s="44"/>
    </row>
    <row r="16" spans="1:32" x14ac:dyDescent="0.25">
      <c r="A16" s="41" t="s">
        <v>77</v>
      </c>
      <c r="B16" s="42"/>
      <c r="C16" s="47" t="s">
        <v>59</v>
      </c>
      <c r="D16" s="47" t="s">
        <v>60</v>
      </c>
      <c r="E16" s="47" t="s">
        <v>61</v>
      </c>
      <c r="F16" s="47" t="s">
        <v>62</v>
      </c>
      <c r="G16" s="47" t="s">
        <v>63</v>
      </c>
      <c r="H16" s="47" t="s">
        <v>64</v>
      </c>
      <c r="I16" s="47" t="s">
        <v>65</v>
      </c>
      <c r="J16" s="47" t="s">
        <v>78</v>
      </c>
      <c r="K16" s="47" t="s">
        <v>66</v>
      </c>
      <c r="L16" s="47" t="s">
        <v>67</v>
      </c>
      <c r="M16" s="47" t="s">
        <v>68</v>
      </c>
      <c r="N16" s="47" t="s">
        <v>69</v>
      </c>
      <c r="O16" s="47" t="s">
        <v>70</v>
      </c>
      <c r="P16" s="47" t="s">
        <v>71</v>
      </c>
      <c r="Q16" s="47" t="s">
        <v>72</v>
      </c>
    </row>
    <row r="17" spans="1:32" x14ac:dyDescent="0.25">
      <c r="A17" s="37" t="s">
        <v>55</v>
      </c>
      <c r="B17" s="42"/>
      <c r="C17" s="48">
        <v>55.29</v>
      </c>
      <c r="D17" s="48">
        <v>60.59</v>
      </c>
      <c r="E17" s="48">
        <v>67.14</v>
      </c>
      <c r="F17" s="48">
        <v>75.510000000000005</v>
      </c>
      <c r="G17" s="48">
        <v>86.74</v>
      </c>
      <c r="H17" s="48">
        <v>74.44</v>
      </c>
      <c r="I17" s="48">
        <v>82.43</v>
      </c>
      <c r="J17" s="48">
        <v>90.45</v>
      </c>
      <c r="K17" s="48">
        <v>98.68</v>
      </c>
      <c r="L17" s="48">
        <v>107.39</v>
      </c>
      <c r="M17" s="48">
        <v>116.92</v>
      </c>
      <c r="N17" s="48">
        <v>127.54</v>
      </c>
      <c r="O17" s="48">
        <v>138.04</v>
      </c>
      <c r="P17" s="48">
        <v>150.06</v>
      </c>
      <c r="Q17" s="48">
        <v>163.01</v>
      </c>
      <c r="R17" s="85"/>
      <c r="S17" s="85"/>
      <c r="T17" s="85"/>
      <c r="U17" s="85"/>
      <c r="V17" s="85"/>
      <c r="W17" s="85"/>
      <c r="X17" s="85"/>
      <c r="Y17" s="85"/>
      <c r="Z17" s="85"/>
      <c r="AA17" s="85"/>
      <c r="AB17" s="85"/>
      <c r="AC17" s="85"/>
      <c r="AD17" s="85"/>
      <c r="AE17" s="85"/>
      <c r="AF17" s="85"/>
    </row>
    <row r="18" spans="1:32" x14ac:dyDescent="0.25">
      <c r="A18" s="37" t="s">
        <v>56</v>
      </c>
      <c r="B18" s="42"/>
      <c r="C18" s="48">
        <v>2.36</v>
      </c>
      <c r="D18" s="48">
        <v>2.73</v>
      </c>
      <c r="E18" s="48">
        <v>3.03</v>
      </c>
      <c r="F18" s="48">
        <v>3.76</v>
      </c>
      <c r="G18" s="48">
        <v>4.74</v>
      </c>
      <c r="H18" s="48">
        <v>4.08</v>
      </c>
      <c r="I18" s="48">
        <v>4.62</v>
      </c>
      <c r="J18" s="48">
        <v>4.87</v>
      </c>
      <c r="K18" s="48">
        <v>5.93</v>
      </c>
      <c r="L18" s="48">
        <v>7.13</v>
      </c>
      <c r="M18" s="48">
        <v>8.08</v>
      </c>
      <c r="N18" s="48">
        <v>8.1999999999999993</v>
      </c>
      <c r="O18" s="48">
        <v>10.31</v>
      </c>
      <c r="P18" s="48">
        <v>11.43</v>
      </c>
      <c r="Q18" s="48">
        <v>12.86</v>
      </c>
      <c r="R18" s="85"/>
      <c r="S18" s="85"/>
      <c r="T18" s="85"/>
      <c r="U18" s="85"/>
      <c r="V18" s="85"/>
      <c r="W18" s="85"/>
      <c r="X18" s="85"/>
      <c r="Y18" s="85"/>
      <c r="Z18" s="85"/>
      <c r="AA18" s="85"/>
      <c r="AB18" s="85"/>
      <c r="AC18" s="85"/>
      <c r="AD18" s="85"/>
      <c r="AE18" s="85"/>
      <c r="AF18" s="85"/>
    </row>
    <row r="19" spans="1:32" x14ac:dyDescent="0.25">
      <c r="A19" s="37" t="s">
        <v>57</v>
      </c>
      <c r="B19" s="42"/>
      <c r="C19" s="48">
        <v>1.05</v>
      </c>
      <c r="D19" s="48">
        <v>1.08</v>
      </c>
      <c r="E19" s="48">
        <v>1.43</v>
      </c>
      <c r="F19" s="48">
        <v>1.52</v>
      </c>
      <c r="G19" s="48">
        <v>1.85</v>
      </c>
      <c r="H19" s="48">
        <v>1.69</v>
      </c>
      <c r="I19" s="48">
        <v>1.77</v>
      </c>
      <c r="J19" s="48">
        <v>2.17</v>
      </c>
      <c r="K19" s="48">
        <v>2.37</v>
      </c>
      <c r="L19" s="48">
        <v>2.59</v>
      </c>
      <c r="M19" s="48">
        <v>2.83</v>
      </c>
      <c r="N19" s="48">
        <v>3.1</v>
      </c>
      <c r="O19" s="48">
        <v>3.55</v>
      </c>
      <c r="P19" s="48">
        <v>3.87</v>
      </c>
      <c r="Q19" s="48">
        <v>4.42</v>
      </c>
      <c r="R19" s="85"/>
      <c r="S19" s="85"/>
      <c r="T19" s="85"/>
      <c r="U19" s="85"/>
      <c r="V19" s="85"/>
      <c r="W19" s="85"/>
      <c r="X19" s="85"/>
      <c r="Y19" s="85"/>
      <c r="Z19" s="85"/>
      <c r="AA19" s="85"/>
      <c r="AB19" s="85"/>
      <c r="AC19" s="85"/>
      <c r="AD19" s="85"/>
      <c r="AE19" s="85"/>
      <c r="AF19" s="85"/>
    </row>
    <row r="20" spans="1:32" x14ac:dyDescent="0.25">
      <c r="A20" s="37" t="s">
        <v>58</v>
      </c>
      <c r="B20" s="42"/>
      <c r="C20" s="48">
        <v>0.79</v>
      </c>
      <c r="D20" s="48">
        <v>0.86</v>
      </c>
      <c r="E20" s="48">
        <v>0.88</v>
      </c>
      <c r="F20" s="48">
        <v>1.07</v>
      </c>
      <c r="G20" s="48">
        <v>1.1299999999999999</v>
      </c>
      <c r="H20" s="48">
        <v>0.98</v>
      </c>
      <c r="I20" s="48">
        <v>1.08</v>
      </c>
      <c r="J20" s="48">
        <v>1.3</v>
      </c>
      <c r="K20" s="48">
        <v>1.42</v>
      </c>
      <c r="L20" s="48">
        <v>1.56</v>
      </c>
      <c r="M20" s="48">
        <v>1.84</v>
      </c>
      <c r="N20" s="48">
        <v>2.0099999999999998</v>
      </c>
      <c r="O20" s="48">
        <v>2.2000000000000002</v>
      </c>
      <c r="P20" s="48">
        <v>2.58</v>
      </c>
      <c r="Q20" s="48">
        <v>3.01</v>
      </c>
      <c r="R20" s="85"/>
      <c r="S20" s="85"/>
      <c r="T20" s="85"/>
      <c r="U20" s="85"/>
      <c r="V20" s="85"/>
      <c r="W20" s="85"/>
      <c r="X20" s="85"/>
      <c r="Y20" s="85"/>
      <c r="Z20" s="85"/>
      <c r="AA20" s="85"/>
      <c r="AB20" s="85"/>
      <c r="AC20" s="85"/>
      <c r="AD20" s="85"/>
      <c r="AE20" s="85"/>
      <c r="AF20" s="85"/>
    </row>
    <row r="21" spans="1:32" x14ac:dyDescent="0.25">
      <c r="A21" s="37" t="s">
        <v>12</v>
      </c>
      <c r="B21" s="42"/>
      <c r="C21" s="48">
        <v>5.95</v>
      </c>
      <c r="D21" s="48">
        <v>6.53</v>
      </c>
      <c r="E21" s="48">
        <v>7.17</v>
      </c>
      <c r="F21" s="48">
        <v>7.6</v>
      </c>
      <c r="G21" s="48">
        <v>8.5500000000000007</v>
      </c>
      <c r="H21" s="48">
        <v>7.54</v>
      </c>
      <c r="I21" s="48">
        <v>8.35</v>
      </c>
      <c r="J21" s="48">
        <v>9.5299999999999994</v>
      </c>
      <c r="K21" s="48">
        <v>10.199999999999999</v>
      </c>
      <c r="L21" s="48">
        <v>11.02</v>
      </c>
      <c r="M21" s="48">
        <v>12.05</v>
      </c>
      <c r="N21" s="48">
        <v>13.93</v>
      </c>
      <c r="O21" s="48">
        <v>14.87</v>
      </c>
      <c r="P21" s="48">
        <v>16.41</v>
      </c>
      <c r="Q21" s="48">
        <v>17.690000000000001</v>
      </c>
      <c r="R21" s="85"/>
      <c r="S21" s="85"/>
      <c r="T21" s="85"/>
      <c r="U21" s="85"/>
      <c r="V21" s="85"/>
      <c r="W21" s="85"/>
      <c r="X21" s="85"/>
      <c r="Y21" s="85"/>
      <c r="Z21" s="85"/>
      <c r="AA21" s="85"/>
      <c r="AB21" s="85"/>
      <c r="AC21" s="85"/>
      <c r="AD21" s="85"/>
      <c r="AE21" s="85"/>
      <c r="AF21" s="85"/>
    </row>
    <row r="22" spans="1:32" x14ac:dyDescent="0.25">
      <c r="A22" s="41" t="s">
        <v>35</v>
      </c>
      <c r="B22" s="42"/>
      <c r="C22" s="49">
        <v>65.430000000000007</v>
      </c>
      <c r="D22" s="49">
        <v>71.790000000000006</v>
      </c>
      <c r="E22" s="49">
        <v>79.650000000000006</v>
      </c>
      <c r="F22" s="49">
        <v>89.47</v>
      </c>
      <c r="G22" s="49">
        <v>103.02</v>
      </c>
      <c r="H22" s="49">
        <v>88.73</v>
      </c>
      <c r="I22" s="49">
        <v>98.25</v>
      </c>
      <c r="J22" s="49">
        <v>108.32</v>
      </c>
      <c r="K22" s="49">
        <v>118.61</v>
      </c>
      <c r="L22" s="49">
        <v>129.69999999999999</v>
      </c>
      <c r="M22" s="49">
        <v>141.72</v>
      </c>
      <c r="N22" s="49">
        <v>154.78</v>
      </c>
      <c r="O22" s="49">
        <v>168.95</v>
      </c>
      <c r="P22" s="49">
        <v>184.35</v>
      </c>
      <c r="Q22" s="49">
        <v>200.99</v>
      </c>
      <c r="R22" s="85"/>
      <c r="S22" s="85"/>
      <c r="T22" s="85"/>
      <c r="U22" s="85"/>
      <c r="V22" s="85"/>
      <c r="W22" s="85"/>
      <c r="X22" s="85"/>
      <c r="Y22" s="85"/>
      <c r="Z22" s="85"/>
      <c r="AA22" s="85"/>
      <c r="AB22" s="85"/>
      <c r="AC22" s="85"/>
      <c r="AD22" s="85"/>
      <c r="AE22" s="85"/>
      <c r="AF22" s="85"/>
    </row>
    <row r="23" spans="1:32" x14ac:dyDescent="0.25">
      <c r="A23" s="46"/>
      <c r="B23" s="42"/>
      <c r="C23" s="44"/>
      <c r="D23" s="44"/>
      <c r="E23" s="44"/>
      <c r="F23" s="44"/>
      <c r="G23" s="44"/>
      <c r="H23" s="44"/>
      <c r="I23" s="44"/>
      <c r="J23" s="44"/>
      <c r="K23" s="44"/>
      <c r="L23" s="44"/>
      <c r="M23" s="44"/>
      <c r="N23" s="44"/>
      <c r="O23" s="44"/>
      <c r="P23" s="44"/>
      <c r="Q23" s="44"/>
    </row>
    <row r="24" spans="1:32" x14ac:dyDescent="0.25">
      <c r="A24" s="41" t="s">
        <v>79</v>
      </c>
      <c r="B24" s="42"/>
      <c r="C24" s="47" t="s">
        <v>59</v>
      </c>
      <c r="D24" s="47" t="s">
        <v>60</v>
      </c>
      <c r="E24" s="47" t="s">
        <v>61</v>
      </c>
      <c r="F24" s="47" t="s">
        <v>62</v>
      </c>
      <c r="G24" s="47" t="s">
        <v>63</v>
      </c>
      <c r="H24" s="42"/>
      <c r="I24" s="42"/>
      <c r="J24" s="42"/>
      <c r="K24" s="42"/>
      <c r="L24" s="42"/>
      <c r="M24" s="42"/>
      <c r="N24" s="42"/>
      <c r="O24" s="42"/>
      <c r="P24" s="42"/>
      <c r="Q24" s="42"/>
    </row>
    <row r="25" spans="1:32" x14ac:dyDescent="0.25">
      <c r="A25" s="37" t="s">
        <v>73</v>
      </c>
      <c r="B25" s="42"/>
      <c r="C25" s="48">
        <v>36.049999999999997</v>
      </c>
      <c r="D25" s="48">
        <v>40.42</v>
      </c>
      <c r="E25" s="48">
        <v>44.84</v>
      </c>
      <c r="F25" s="48">
        <v>50.28</v>
      </c>
      <c r="G25" s="48">
        <v>58.52</v>
      </c>
      <c r="H25" s="84"/>
      <c r="I25" s="84"/>
      <c r="J25" s="84"/>
      <c r="K25" s="84"/>
      <c r="L25" s="84"/>
      <c r="M25" s="42"/>
      <c r="N25" s="42"/>
      <c r="O25" s="42"/>
      <c r="P25" s="42"/>
      <c r="Q25" s="42"/>
    </row>
    <row r="26" spans="1:32" x14ac:dyDescent="0.25">
      <c r="A26" s="37" t="s">
        <v>74</v>
      </c>
      <c r="B26" s="42"/>
      <c r="C26" s="48">
        <v>29.38</v>
      </c>
      <c r="D26" s="48">
        <v>31.37</v>
      </c>
      <c r="E26" s="48">
        <v>34.81</v>
      </c>
      <c r="F26" s="48">
        <v>39.19</v>
      </c>
      <c r="G26" s="48">
        <v>44.5</v>
      </c>
      <c r="H26" s="84"/>
      <c r="I26" s="84"/>
      <c r="J26" s="84"/>
      <c r="K26" s="84"/>
      <c r="L26" s="84"/>
      <c r="M26" s="42"/>
      <c r="N26" s="42"/>
      <c r="O26" s="42"/>
      <c r="P26" s="42"/>
      <c r="Q26" s="42"/>
    </row>
    <row r="27" spans="1:32" x14ac:dyDescent="0.25">
      <c r="A27" s="41" t="s">
        <v>35</v>
      </c>
      <c r="B27" s="42"/>
      <c r="C27" s="49">
        <v>65.430000000000007</v>
      </c>
      <c r="D27" s="49">
        <v>71.790000000000006</v>
      </c>
      <c r="E27" s="49">
        <v>79.650000000000006</v>
      </c>
      <c r="F27" s="49">
        <v>89.47</v>
      </c>
      <c r="G27" s="49">
        <v>103.02</v>
      </c>
      <c r="H27" s="84"/>
      <c r="I27" s="84"/>
      <c r="J27" s="84"/>
      <c r="K27" s="84"/>
      <c r="L27" s="84"/>
      <c r="M27" s="42"/>
      <c r="N27" s="42"/>
      <c r="O27" s="42"/>
      <c r="P27" s="42"/>
      <c r="Q27" s="42"/>
    </row>
    <row r="29" spans="1:32" x14ac:dyDescent="0.25">
      <c r="A29" s="39" t="s">
        <v>85</v>
      </c>
    </row>
  </sheetData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D20992-BE26-4E4E-BD29-2E338CD717F8}">
  <dimension ref="A1:H10"/>
  <sheetViews>
    <sheetView showGridLines="0" workbookViewId="0">
      <selection activeCell="H10" sqref="H10"/>
    </sheetView>
  </sheetViews>
  <sheetFormatPr defaultRowHeight="15" x14ac:dyDescent="0.25"/>
  <cols>
    <col min="1" max="1" width="37.140625" bestFit="1" customWidth="1"/>
    <col min="2" max="6" width="11.85546875" customWidth="1"/>
    <col min="7" max="7" width="15.85546875" bestFit="1" customWidth="1"/>
    <col min="8" max="8" width="17.85546875" bestFit="1" customWidth="1"/>
  </cols>
  <sheetData>
    <row r="1" spans="1:8" ht="15.75" thickBot="1" x14ac:dyDescent="0.3">
      <c r="A1" s="69" t="s">
        <v>82</v>
      </c>
      <c r="B1" s="73">
        <v>2015</v>
      </c>
      <c r="C1" s="73">
        <v>2020</v>
      </c>
      <c r="D1" s="73" t="s">
        <v>24</v>
      </c>
      <c r="E1" s="73" t="s">
        <v>6</v>
      </c>
      <c r="F1" s="73" t="s">
        <v>15</v>
      </c>
      <c r="G1" s="70" t="s">
        <v>83</v>
      </c>
      <c r="H1" s="70" t="s">
        <v>84</v>
      </c>
    </row>
    <row r="2" spans="1:8" x14ac:dyDescent="0.25">
      <c r="A2" s="71"/>
      <c r="B2" s="72"/>
      <c r="C2" s="72"/>
      <c r="D2" s="72"/>
      <c r="E2" s="72"/>
      <c r="F2" s="72"/>
      <c r="G2" s="72"/>
      <c r="H2" s="72"/>
    </row>
    <row r="3" spans="1:8" ht="15.75" thickBot="1" x14ac:dyDescent="0.3">
      <c r="A3" s="75" t="s">
        <v>25</v>
      </c>
      <c r="B3" s="77">
        <v>1594</v>
      </c>
      <c r="C3" s="77">
        <v>2040</v>
      </c>
      <c r="D3" s="77">
        <v>2200</v>
      </c>
      <c r="E3" s="77">
        <v>2870</v>
      </c>
      <c r="F3" s="77">
        <v>3675</v>
      </c>
      <c r="G3" s="80">
        <v>5.0500000000000003E-2</v>
      </c>
      <c r="H3" s="80">
        <v>5.8599999999999999E-2</v>
      </c>
    </row>
    <row r="4" spans="1:8" ht="15.75" thickBot="1" x14ac:dyDescent="0.3">
      <c r="A4" s="75" t="s">
        <v>28</v>
      </c>
      <c r="B4" s="77">
        <v>507</v>
      </c>
      <c r="C4" s="77">
        <v>551</v>
      </c>
      <c r="D4" s="77">
        <v>582</v>
      </c>
      <c r="E4" s="77">
        <v>675</v>
      </c>
      <c r="F4" s="77">
        <v>822</v>
      </c>
      <c r="G4" s="80">
        <v>1.67E-2</v>
      </c>
      <c r="H4" s="80">
        <v>3.9100000000000003E-2</v>
      </c>
    </row>
    <row r="5" spans="1:8" ht="15.75" thickBot="1" x14ac:dyDescent="0.3">
      <c r="A5" s="75" t="s">
        <v>27</v>
      </c>
      <c r="B5" s="77">
        <v>299</v>
      </c>
      <c r="C5" s="77">
        <v>317</v>
      </c>
      <c r="D5" s="77">
        <v>335</v>
      </c>
      <c r="E5" s="77">
        <v>397</v>
      </c>
      <c r="F5" s="77">
        <v>465</v>
      </c>
      <c r="G5" s="80">
        <v>1.1599999999999999E-2</v>
      </c>
      <c r="H5" s="80">
        <v>3.73E-2</v>
      </c>
    </row>
    <row r="6" spans="1:8" ht="15.75" thickBot="1" x14ac:dyDescent="0.3">
      <c r="A6" s="75" t="s">
        <v>29</v>
      </c>
      <c r="B6" s="77">
        <v>80</v>
      </c>
      <c r="C6" s="77">
        <v>83</v>
      </c>
      <c r="D6" s="77">
        <v>88</v>
      </c>
      <c r="E6" s="77">
        <v>105</v>
      </c>
      <c r="F6" s="77">
        <v>124</v>
      </c>
      <c r="G6" s="80">
        <v>8.0999999999999996E-3</v>
      </c>
      <c r="H6" s="80">
        <v>3.9399999999999998E-2</v>
      </c>
    </row>
    <row r="7" spans="1:8" ht="15.75" thickBot="1" x14ac:dyDescent="0.3">
      <c r="A7" s="75" t="s">
        <v>53</v>
      </c>
      <c r="B7" s="77">
        <v>274</v>
      </c>
      <c r="C7" s="77">
        <v>271</v>
      </c>
      <c r="D7" s="77">
        <v>289</v>
      </c>
      <c r="E7" s="77">
        <v>352</v>
      </c>
      <c r="F7" s="77">
        <v>425</v>
      </c>
      <c r="G7" s="80">
        <v>-2.0999999999999999E-3</v>
      </c>
      <c r="H7" s="80">
        <v>4.3799999999999999E-2</v>
      </c>
    </row>
    <row r="8" spans="1:8" x14ac:dyDescent="0.25">
      <c r="A8" s="79" t="s">
        <v>34</v>
      </c>
      <c r="B8" s="76">
        <v>2754</v>
      </c>
      <c r="C8" s="76">
        <v>3261</v>
      </c>
      <c r="D8" s="76">
        <v>3494</v>
      </c>
      <c r="E8" s="76">
        <v>4400</v>
      </c>
      <c r="F8" s="76">
        <v>5511</v>
      </c>
      <c r="G8" s="74">
        <v>3.44E-2</v>
      </c>
      <c r="H8" s="74">
        <v>5.1900000000000002E-2</v>
      </c>
    </row>
    <row r="10" spans="1:8" x14ac:dyDescent="0.25">
      <c r="A10" s="39" t="s">
        <v>85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C553F-02D9-4576-A3D3-1D54BACA4662}">
  <dimension ref="A1:S8"/>
  <sheetViews>
    <sheetView workbookViewId="0">
      <selection activeCell="G17" sqref="G17"/>
    </sheetView>
  </sheetViews>
  <sheetFormatPr defaultColWidth="9" defaultRowHeight="15" x14ac:dyDescent="0.25"/>
  <cols>
    <col min="1" max="1" width="38.28515625" style="1" customWidth="1"/>
    <col min="2" max="16384" width="9" style="1"/>
  </cols>
  <sheetData>
    <row r="1" spans="1:19" ht="15.75" thickBot="1" x14ac:dyDescent="0.3">
      <c r="A1" s="4" t="s">
        <v>20</v>
      </c>
      <c r="B1" s="5"/>
      <c r="C1" s="5"/>
      <c r="D1" s="5"/>
      <c r="E1" s="5"/>
      <c r="F1" s="5"/>
      <c r="G1" s="5"/>
    </row>
    <row r="2" spans="1:19" x14ac:dyDescent="0.25">
      <c r="A2" s="20" t="s">
        <v>0</v>
      </c>
      <c r="B2" s="13">
        <v>2013</v>
      </c>
      <c r="C2" s="13">
        <v>2014</v>
      </c>
      <c r="D2" s="13">
        <v>2015</v>
      </c>
      <c r="E2" s="13">
        <v>2016</v>
      </c>
      <c r="F2" s="13">
        <v>2017</v>
      </c>
      <c r="G2" s="13">
        <v>2018</v>
      </c>
      <c r="H2" s="12" t="s">
        <v>11</v>
      </c>
      <c r="I2" s="10" t="s">
        <v>1</v>
      </c>
      <c r="J2" s="10" t="s">
        <v>2</v>
      </c>
      <c r="K2" s="10" t="s">
        <v>3</v>
      </c>
      <c r="L2" s="10" t="s">
        <v>4</v>
      </c>
      <c r="M2" s="10" t="s">
        <v>5</v>
      </c>
      <c r="N2" s="10" t="s">
        <v>6</v>
      </c>
      <c r="O2" s="10" t="s">
        <v>7</v>
      </c>
      <c r="P2" s="10" t="s">
        <v>8</v>
      </c>
      <c r="Q2" s="10" t="s">
        <v>9</v>
      </c>
      <c r="R2" s="10" t="s">
        <v>10</v>
      </c>
      <c r="S2" s="11" t="s">
        <v>15</v>
      </c>
    </row>
    <row r="3" spans="1:19" x14ac:dyDescent="0.25">
      <c r="A3" s="19" t="s">
        <v>16</v>
      </c>
      <c r="B3" s="6">
        <v>1.0165999999999999</v>
      </c>
      <c r="C3" s="6">
        <v>0.87519999999999998</v>
      </c>
      <c r="D3" s="6">
        <v>0.9748</v>
      </c>
      <c r="E3" s="6">
        <v>0.9143</v>
      </c>
      <c r="F3" s="15">
        <v>0.96640000000000004</v>
      </c>
      <c r="G3" s="7">
        <v>0.95420000000000005</v>
      </c>
      <c r="H3" s="18"/>
      <c r="I3" s="2"/>
      <c r="J3" s="2"/>
      <c r="K3" s="2"/>
      <c r="L3" s="2"/>
      <c r="M3" s="2"/>
      <c r="N3" s="2"/>
      <c r="O3" s="2"/>
      <c r="P3" s="2"/>
      <c r="Q3" s="2"/>
      <c r="R3" s="2"/>
      <c r="S3" s="3"/>
    </row>
    <row r="4" spans="1:19" x14ac:dyDescent="0.25">
      <c r="A4" s="14" t="s">
        <v>13</v>
      </c>
      <c r="B4" s="7">
        <v>0.33629999999999999</v>
      </c>
      <c r="C4" s="7">
        <v>0.41349999999999998</v>
      </c>
      <c r="D4" s="7">
        <v>0.26469999999999999</v>
      </c>
      <c r="E4" s="7">
        <v>0.33479999999999999</v>
      </c>
      <c r="F4" s="16">
        <v>0.3488</v>
      </c>
      <c r="G4" s="7">
        <v>0.46689999999999998</v>
      </c>
      <c r="H4" s="18"/>
      <c r="I4" s="2"/>
      <c r="J4" s="2"/>
      <c r="K4" s="2"/>
      <c r="L4" s="2"/>
      <c r="M4" s="2"/>
      <c r="N4" s="2"/>
      <c r="O4" s="2"/>
      <c r="P4" s="2"/>
      <c r="Q4" s="2"/>
      <c r="R4" s="2"/>
      <c r="S4" s="3"/>
    </row>
    <row r="5" spans="1:19" x14ac:dyDescent="0.25">
      <c r="A5" s="14" t="s">
        <v>17</v>
      </c>
      <c r="B5" s="7">
        <v>0.89039999999999997</v>
      </c>
      <c r="C5" s="7">
        <v>1.0638000000000001</v>
      </c>
      <c r="D5" s="7">
        <v>0.88280000000000003</v>
      </c>
      <c r="E5" s="7">
        <v>8.5000000000000006E-3</v>
      </c>
      <c r="F5" s="16">
        <v>3.32E-2</v>
      </c>
      <c r="G5" s="7">
        <v>0</v>
      </c>
      <c r="H5" s="18"/>
      <c r="I5" s="2"/>
      <c r="J5" s="2"/>
      <c r="K5" s="2"/>
      <c r="L5" s="2"/>
      <c r="M5" s="2"/>
      <c r="N5" s="2"/>
      <c r="O5" s="2"/>
      <c r="P5" s="2"/>
      <c r="Q5" s="2"/>
      <c r="R5" s="2"/>
      <c r="S5" s="3"/>
    </row>
    <row r="6" spans="1:19" x14ac:dyDescent="0.25">
      <c r="A6" s="14" t="s">
        <v>18</v>
      </c>
      <c r="B6" s="7">
        <v>0.61050000000000004</v>
      </c>
      <c r="C6" s="7">
        <v>0.63639999999999997</v>
      </c>
      <c r="D6" s="7">
        <v>0.34910000000000002</v>
      </c>
      <c r="E6" s="7">
        <v>0</v>
      </c>
      <c r="F6" s="16">
        <v>0</v>
      </c>
      <c r="G6" s="7">
        <v>0</v>
      </c>
      <c r="H6" s="18"/>
      <c r="I6" s="2"/>
      <c r="J6" s="2"/>
      <c r="K6" s="2"/>
      <c r="L6" s="2"/>
      <c r="M6" s="2"/>
      <c r="N6" s="2"/>
      <c r="O6" s="2"/>
      <c r="P6" s="2"/>
      <c r="Q6" s="2"/>
      <c r="R6" s="2"/>
      <c r="S6" s="3"/>
    </row>
    <row r="7" spans="1:19" ht="15.75" thickBot="1" x14ac:dyDescent="0.3">
      <c r="A7" s="14" t="s">
        <v>19</v>
      </c>
      <c r="B7" s="7">
        <v>0.09</v>
      </c>
      <c r="C7" s="7">
        <v>0.22889999999999999</v>
      </c>
      <c r="D7" s="7">
        <v>0</v>
      </c>
      <c r="E7" s="7">
        <v>0</v>
      </c>
      <c r="F7" s="16">
        <v>0</v>
      </c>
      <c r="G7" s="7">
        <v>0</v>
      </c>
      <c r="H7" s="18"/>
      <c r="I7" s="2"/>
      <c r="J7" s="2"/>
      <c r="K7" s="2"/>
      <c r="L7" s="2"/>
      <c r="M7" s="2"/>
      <c r="N7" s="2"/>
      <c r="O7" s="2"/>
      <c r="P7" s="2"/>
      <c r="Q7" s="2"/>
      <c r="R7" s="2"/>
      <c r="S7" s="3"/>
    </row>
    <row r="8" spans="1:19" ht="15.75" thickBot="1" x14ac:dyDescent="0.3">
      <c r="A8" s="8" t="s">
        <v>21</v>
      </c>
      <c r="B8" s="9">
        <v>0.83106408811031129</v>
      </c>
      <c r="C8" s="9">
        <v>0.80753555324314952</v>
      </c>
      <c r="D8" s="9">
        <v>0.75832466181061398</v>
      </c>
      <c r="E8" s="9">
        <v>0.73953181668315204</v>
      </c>
      <c r="F8" s="17">
        <v>0.7927485750474984</v>
      </c>
      <c r="G8" s="9">
        <v>0.80929385687143762</v>
      </c>
      <c r="H8" s="21"/>
      <c r="I8" s="22"/>
      <c r="J8" s="22"/>
      <c r="K8" s="22"/>
      <c r="L8" s="22"/>
      <c r="M8" s="22"/>
      <c r="N8" s="22"/>
      <c r="O8" s="22"/>
      <c r="P8" s="22"/>
      <c r="Q8" s="22"/>
      <c r="R8" s="22"/>
      <c r="S8" s="23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1</vt:i4>
      </vt:variant>
    </vt:vector>
  </HeadingPairs>
  <TitlesOfParts>
    <vt:vector size="8" baseType="lpstr">
      <vt:lpstr>Coverpage</vt:lpstr>
      <vt:lpstr> Capacity by Company</vt:lpstr>
      <vt:lpstr>Production by Company</vt:lpstr>
      <vt:lpstr> Demand-Supply Gap</vt:lpstr>
      <vt:lpstr>Demand by Segments </vt:lpstr>
      <vt:lpstr>Global Market</vt:lpstr>
      <vt:lpstr>Operating Efficiency</vt:lpstr>
      <vt:lpstr>'Global Market'!_Hlk86412260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Arbaz</dc:creator>
  <cp:lastModifiedBy>Hardik Malhotra</cp:lastModifiedBy>
  <cp:lastPrinted>2021-08-25T08:56:59Z</cp:lastPrinted>
  <dcterms:created xsi:type="dcterms:W3CDTF">2019-01-07T08:41:55Z</dcterms:created>
  <dcterms:modified xsi:type="dcterms:W3CDTF">2022-01-05T10:34:57Z</dcterms:modified>
</cp:coreProperties>
</file>